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tech2\Downloads\"/>
    </mc:Choice>
  </mc:AlternateContent>
  <xr:revisionPtr revIDLastSave="0" documentId="13_ncr:1_{317286A6-1089-458B-AF5F-50242A8667BD}" xr6:coauthVersionLast="47" xr6:coauthVersionMax="47" xr10:uidLastSave="{00000000-0000-0000-0000-000000000000}"/>
  <bookViews>
    <workbookView xWindow="-108" yWindow="-108" windowWidth="23256" windowHeight="12576" tabRatio="504" firstSheet="1" activeTab="1" xr2:uid="{00000000-000D-0000-FFFF-FFFF00000000}"/>
  </bookViews>
  <sheets>
    <sheet name="content" sheetId="5" r:id="rId1"/>
    <sheet name="PDES-IP20" sheetId="3" r:id="rId2"/>
    <sheet name="PDES-IP20 DS" sheetId="4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6" i="4" l="1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G3" i="4"/>
  <c r="Q2" i="4"/>
  <c r="B24" i="3"/>
  <c r="A46" i="3"/>
  <c r="Q1" i="4"/>
  <c r="P1" i="4"/>
  <c r="O1" i="4"/>
  <c r="N1" i="4"/>
  <c r="M1" i="4"/>
  <c r="L1" i="4"/>
  <c r="K1" i="4"/>
  <c r="J1" i="4"/>
  <c r="I1" i="4"/>
  <c r="H1" i="4"/>
  <c r="G1" i="4"/>
  <c r="F1" i="4"/>
  <c r="E1" i="4" l="1"/>
  <c r="D1" i="4"/>
  <c r="A23" i="3"/>
  <c r="A45" i="3" s="1"/>
  <c r="C1" i="4" l="1"/>
  <c r="B1" i="4"/>
  <c r="B28" i="3" s="1"/>
  <c r="D47" i="3"/>
  <c r="C47" i="3"/>
  <c r="B47" i="3"/>
  <c r="A47" i="3"/>
  <c r="D46" i="3"/>
  <c r="C46" i="3"/>
  <c r="B46" i="3"/>
  <c r="B29" i="3" l="1"/>
  <c r="B52" i="3" s="1"/>
  <c r="B36" i="3"/>
  <c r="B51" i="3"/>
  <c r="B53" i="3"/>
  <c r="B35" i="3"/>
  <c r="B55" i="3"/>
  <c r="B32" i="3"/>
  <c r="B30" i="3"/>
  <c r="B56" i="3"/>
  <c r="B54" i="3"/>
  <c r="B39" i="3"/>
  <c r="B50" i="3"/>
  <c r="D31" i="3"/>
  <c r="B37" i="3"/>
</calcChain>
</file>

<file path=xl/sharedStrings.xml><?xml version="1.0" encoding="utf-8"?>
<sst xmlns="http://schemas.openxmlformats.org/spreadsheetml/2006/main" count="340" uniqueCount="149">
  <si>
    <t>IP65 PDES</t>
  </si>
  <si>
    <t>IP20 PDES</t>
  </si>
  <si>
    <t>High voltage soft starter</t>
  </si>
  <si>
    <t>Model</t>
  </si>
  <si>
    <t>e-mail</t>
  </si>
  <si>
    <t>47~63</t>
  </si>
  <si>
    <t>1:100(SVC) 1:1000(FVC )</t>
  </si>
  <si>
    <t>0.5Hz/100 %</t>
  </si>
  <si>
    <t>0~600</t>
  </si>
  <si>
    <t>CE/ISO9001</t>
  </si>
  <si>
    <t>IP20</t>
  </si>
  <si>
    <t>AC 3PH</t>
  </si>
  <si>
    <t>360~460</t>
  </si>
  <si>
    <t>0~460</t>
  </si>
  <si>
    <t>150*150</t>
  </si>
  <si>
    <t>200*200</t>
  </si>
  <si>
    <t>250*250</t>
  </si>
  <si>
    <t>350*350</t>
  </si>
  <si>
    <t>200~240</t>
  </si>
  <si>
    <t>0~240</t>
  </si>
  <si>
    <t>Модель</t>
  </si>
  <si>
    <t>Телефон</t>
  </si>
  <si>
    <t>Факс</t>
  </si>
  <si>
    <t>Наименование компании</t>
  </si>
  <si>
    <t>Входные</t>
  </si>
  <si>
    <t>Номинальныя мощность (кВт)</t>
  </si>
  <si>
    <t>Напряжение питания (В)</t>
  </si>
  <si>
    <t>Частота питающей сети (Гц)</t>
  </si>
  <si>
    <t>Номинальный входной ток, А</t>
  </si>
  <si>
    <t>Коэффициент мощности</t>
  </si>
  <si>
    <t>Эффективность</t>
  </si>
  <si>
    <t>Уровень шума (1м)</t>
  </si>
  <si>
    <t>Потеря мощности (кВт)</t>
  </si>
  <si>
    <t>Диапазон регулировки частоты, Гц</t>
  </si>
  <si>
    <t>Точность регулирования</t>
  </si>
  <si>
    <t>Выходные</t>
  </si>
  <si>
    <t>Число фаз</t>
  </si>
  <si>
    <t>Конечный получатель:</t>
  </si>
  <si>
    <t>Общие технические характеристики</t>
  </si>
  <si>
    <t>Пусковой момент</t>
  </si>
  <si>
    <t>Выходная частота (Гц)</t>
  </si>
  <si>
    <t>Номинальный выходной ток, А</t>
  </si>
  <si>
    <t>Тип управления двигателем</t>
  </si>
  <si>
    <t>Прямая линия V/F; многоточечная кривая V/F; квадратичная кривая V/F , Разделение V/F</t>
  </si>
  <si>
    <t>Форсирование момента</t>
  </si>
  <si>
    <t>Торможение постоянным
током</t>
  </si>
  <si>
    <t>Поддерживает запуск и остановку тормоза постоянного тока</t>
  </si>
  <si>
    <t>Скалярное V/F-регулирование , Векторное управление в разомкнутом контуре (SVC), Векторное управление в замкнутом контуре (FVC)</t>
  </si>
  <si>
    <t>Номинальные характеристики</t>
  </si>
  <si>
    <t>Входные терминалы</t>
  </si>
  <si>
    <t>Выходные терминалы</t>
  </si>
  <si>
    <t>Перегрузочная способность</t>
  </si>
  <si>
    <t>120% от номинального тока в течении 60 с, 150% от номинального тока в течении 3 с</t>
  </si>
  <si>
    <t>Управление по времени</t>
  </si>
  <si>
    <t>Диапазон времени: от 0,0 до 6500,0 минут</t>
  </si>
  <si>
    <t>Характеристики окружающей среды</t>
  </si>
  <si>
    <t>Механические характеристики</t>
  </si>
  <si>
    <t>Степень защиты</t>
  </si>
  <si>
    <t>Масса (кг)</t>
  </si>
  <si>
    <t>Габаритный  Размер A (мм)</t>
  </si>
  <si>
    <t>Габаритный  Размер H (мм)</t>
  </si>
  <si>
    <t>Габаритный  Размер D (мм)</t>
  </si>
  <si>
    <t>Установочный  размер W (мм)</t>
  </si>
  <si>
    <t>Установочный  размер B (мм)</t>
  </si>
  <si>
    <t>Установочный  размер d (мм)</t>
  </si>
  <si>
    <t>Влажность</t>
  </si>
  <si>
    <t>Охлаждение</t>
  </si>
  <si>
    <t>Рабочая температура</t>
  </si>
  <si>
    <t>Температура хранения</t>
  </si>
  <si>
    <r>
      <t>-20 ~+60</t>
    </r>
    <r>
      <rPr>
        <sz val="10"/>
        <rFont val="宋体"/>
        <charset val="134"/>
      </rPr>
      <t>℃</t>
    </r>
  </si>
  <si>
    <t>-10 ~+40℃</t>
  </si>
  <si>
    <t>не более 90% RH (без образования конденсата)</t>
  </si>
  <si>
    <t>Вибрация</t>
  </si>
  <si>
    <t>Высота над уровнем моря</t>
  </si>
  <si>
    <t>Стандарт качества</t>
  </si>
  <si>
    <t>до 20Гц 9.8м/с(1G),                         После 20Гц 5.88м/с (0.6G )</t>
  </si>
  <si>
    <r>
      <t xml:space="preserve">Тип разгона/торможения: </t>
    </r>
    <r>
      <rPr>
        <sz val="10"/>
        <rFont val="Arial"/>
        <family val="2"/>
      </rPr>
      <t>Линейный разгон/торможение, S-образный разгон/торможение, Четыре группы времени разгона/торможения с диапазоном 0-6500 с.</t>
    </r>
  </si>
  <si>
    <t>Специальные функции для управления насосами</t>
  </si>
  <si>
    <t>45Дб</t>
  </si>
  <si>
    <t>Диапазон напряжения, (В)</t>
  </si>
  <si>
    <r>
      <t xml:space="preserve">Общая шина постоянного тока: </t>
    </r>
    <r>
      <rPr>
        <sz val="10"/>
        <rFont val="Arial"/>
        <family val="2"/>
      </rPr>
      <t>функция общей шины постоянного тока: несколько преобразователей частоты могут использовать одну общую шину постоянного тока</t>
    </r>
  </si>
  <si>
    <t>Примечание</t>
  </si>
  <si>
    <r>
      <t xml:space="preserve">Техническое описание преобразователя частоты Aikon
</t>
    </r>
    <r>
      <rPr>
        <sz val="16"/>
        <rFont val="Arial"/>
        <family val="2"/>
      </rPr>
      <t>http://aikonrussia.ru</t>
    </r>
  </si>
  <si>
    <t>до 1000 м</t>
  </si>
  <si>
    <t>Принудительное воздушное охлаждение</t>
  </si>
  <si>
    <t>Дата</t>
  </si>
  <si>
    <t>Количество:</t>
  </si>
  <si>
    <t>С панели управления , с помощью терминальных  входов, управление по протоколу связи</t>
  </si>
  <si>
    <t>Способ управления</t>
  </si>
  <si>
    <t>-</t>
  </si>
  <si>
    <t>PD E01D5K-4</t>
  </si>
  <si>
    <t>PD E02D2K-4</t>
  </si>
  <si>
    <t>PD E04D0K-4</t>
  </si>
  <si>
    <t>PD E05D5K-4</t>
  </si>
  <si>
    <t>PD E07D5K-4</t>
  </si>
  <si>
    <t>PD E0011D-4</t>
  </si>
  <si>
    <t>PD E0015D-4</t>
  </si>
  <si>
    <t>PD E0018D-4</t>
  </si>
  <si>
    <t>PD E0022D-4</t>
  </si>
  <si>
    <t>PD E0030D-4</t>
  </si>
  <si>
    <t>PD E0037D-4</t>
  </si>
  <si>
    <t>PD E0045D-4</t>
  </si>
  <si>
    <t>PD E0055D-4</t>
  </si>
  <si>
    <t>PD E0075D-4</t>
  </si>
  <si>
    <t>PD E0093D-4</t>
  </si>
  <si>
    <t>PD E0110D-4</t>
  </si>
  <si>
    <t>PD E0132D-4</t>
  </si>
  <si>
    <t>PD E0160D-4</t>
  </si>
  <si>
    <t>PD E0185D-4</t>
  </si>
  <si>
    <t>PD E0200D-4</t>
  </si>
  <si>
    <t>PD E0220D-4</t>
  </si>
  <si>
    <t>PD E0250D-4</t>
  </si>
  <si>
    <t>PD E0280D-4</t>
  </si>
  <si>
    <t>PD E0315D-4</t>
  </si>
  <si>
    <t>PD E0350D-4</t>
  </si>
  <si>
    <t>PD E0400D-4</t>
  </si>
  <si>
    <t>PD E0500D-4</t>
  </si>
  <si>
    <t>PD E0560D-4</t>
  </si>
  <si>
    <t>PD E0630D-4</t>
  </si>
  <si>
    <t>PD E0710D-4</t>
  </si>
  <si>
    <t>PD E0D75K-2</t>
  </si>
  <si>
    <t>PD E01D5K-2</t>
  </si>
  <si>
    <t>PD E02D2K-2</t>
  </si>
  <si>
    <t>PD E04D0K-2</t>
  </si>
  <si>
    <t>PD E05D5K-2</t>
  </si>
  <si>
    <t>PD E07D5K-2</t>
  </si>
  <si>
    <t>PD E0011D-2</t>
  </si>
  <si>
    <t>PD E0015D-2</t>
  </si>
  <si>
    <t>PD E0018D-2</t>
  </si>
  <si>
    <t>PD E0022D-2</t>
  </si>
  <si>
    <t>PD E0030D-2</t>
  </si>
  <si>
    <t>PD E0037D-2</t>
  </si>
  <si>
    <t>PD E0045D-2</t>
  </si>
  <si>
    <t>PD E0055D-2</t>
  </si>
  <si>
    <t>PD E0075D-2</t>
  </si>
  <si>
    <r>
      <t xml:space="preserve">Входные и выходные характеристики:                </t>
    </r>
    <r>
      <rPr>
        <sz val="10"/>
        <rFont val="Arial"/>
        <family val="2"/>
      </rPr>
      <t>1~ 220В±15%, 1AC;
3~ 220В±15 %, 3AC 380В±15%;
3~ 660В±10 %, 3AC 1140В±15%</t>
    </r>
  </si>
  <si>
    <t>Скалярное управление V/F</t>
  </si>
  <si>
    <t>±0.5%( SVC) ±0.02%( FVC)</t>
  </si>
  <si>
    <t>Автоматическое форсирование;         Ручное форсирование 0,1-30%</t>
  </si>
  <si>
    <t>1. Постоянное давление (поддержание стабильного давления в трубопроводной сети)</t>
  </si>
  <si>
    <t>2. Аварийный ручной запуск</t>
  </si>
  <si>
    <t>3. Защита обмоток двигателя от перегрева</t>
  </si>
  <si>
    <t>4. Дифференциальное управление давлением/температурой (широко используется в системах отопление, вентиляции и кондиционирования)</t>
  </si>
  <si>
    <t>1. 6 программируемых дискретных входов,  
2. 3 аналоговых входа 
0-10 VDC или 
0-20 мА/ 4-20 мА</t>
  </si>
  <si>
    <t>5. Защита от сухого хода (защита уплотнений насоса)</t>
  </si>
  <si>
    <t>6. Защита от обрыва фазы,защита от перегрузки (защита электродвигателя), защита от низкого/высокого напряжения</t>
  </si>
  <si>
    <t>7. Плавный пуск и остановка</t>
  </si>
  <si>
    <t>8. Защита от перелива</t>
  </si>
  <si>
    <t>1.  3 релейных выхода
2.  2 аналоговых выхода 
0-10 VDC или 
0-20 мА/ 4-20 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</si>
</sst>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u/>
      <sz val="18"/>
      <color rgb="FF80008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宋体"/>
      <charset val="13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1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56</xdr:row>
      <xdr:rowOff>66675</xdr:rowOff>
    </xdr:from>
    <xdr:to>
      <xdr:col>2</xdr:col>
      <xdr:colOff>752474</xdr:colOff>
      <xdr:row>64</xdr:row>
      <xdr:rowOff>146050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4" y="23612475"/>
          <a:ext cx="3476625" cy="217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286385</xdr:colOff>
      <xdr:row>56</xdr:row>
      <xdr:rowOff>183515</xdr:rowOff>
    </xdr:from>
    <xdr:to>
      <xdr:col>3</xdr:col>
      <xdr:colOff>1624330</xdr:colOff>
      <xdr:row>64</xdr:row>
      <xdr:rowOff>209550</xdr:rowOff>
    </xdr:to>
    <xdr:pic>
      <xdr:nvPicPr>
        <xdr:cNvPr id="7" name="图片 6" descr="e1a951a00ebadf94faaf1fbd745a3c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9260" y="23729315"/>
          <a:ext cx="1337945" cy="2121535"/>
        </a:xfrm>
        <a:prstGeom prst="rect">
          <a:avLst/>
        </a:prstGeom>
      </xdr:spPr>
    </xdr:pic>
    <xdr:clientData/>
  </xdr:twoCellAnchor>
  <xdr:twoCellAnchor editAs="oneCell">
    <xdr:from>
      <xdr:col>0</xdr:col>
      <xdr:colOff>876935</xdr:colOff>
      <xdr:row>15</xdr:row>
      <xdr:rowOff>17145</xdr:rowOff>
    </xdr:from>
    <xdr:to>
      <xdr:col>3</xdr:col>
      <xdr:colOff>1209675</xdr:colOff>
      <xdr:row>21</xdr:row>
      <xdr:rowOff>50800</xdr:rowOff>
    </xdr:to>
    <xdr:pic>
      <xdr:nvPicPr>
        <xdr:cNvPr id="10" name="图片 9" descr="45731644393585_.pic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8233" b="15517"/>
        <a:stretch>
          <a:fillRect/>
        </a:stretch>
      </xdr:blipFill>
      <xdr:spPr>
        <a:xfrm>
          <a:off x="876935" y="5305425"/>
          <a:ext cx="4264660" cy="285305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292100</xdr:rowOff>
    </xdr:from>
    <xdr:to>
      <xdr:col>1</xdr:col>
      <xdr:colOff>407</xdr:colOff>
      <xdr:row>2</xdr:row>
      <xdr:rowOff>24188</xdr:rowOff>
    </xdr:to>
    <xdr:pic>
      <xdr:nvPicPr>
        <xdr:cNvPr id="6" name="图片 1" descr="Logo">
          <a:extLst>
            <a:ext uri="{FF2B5EF4-FFF2-40B4-BE49-F238E27FC236}">
              <a16:creationId xmlns:a16="http://schemas.microsoft.com/office/drawing/2014/main" id="{68DF3B4A-607A-2045-9CFF-2010306AA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2900" y="292100"/>
          <a:ext cx="937667" cy="981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9"/>
  <sheetViews>
    <sheetView workbookViewId="0">
      <selection activeCell="C15" sqref="C15"/>
    </sheetView>
  </sheetViews>
  <sheetFormatPr defaultColWidth="9.109375" defaultRowHeight="14.4"/>
  <sheetData>
    <row r="6" spans="1:6" ht="23.4">
      <c r="A6" s="6"/>
      <c r="B6" s="7">
        <v>1</v>
      </c>
      <c r="C6" s="7" t="s">
        <v>0</v>
      </c>
      <c r="D6" s="6"/>
      <c r="E6" s="6"/>
      <c r="F6" s="6"/>
    </row>
    <row r="7" spans="1:6" ht="23.4">
      <c r="A7" s="6"/>
      <c r="B7" s="7">
        <v>2</v>
      </c>
      <c r="C7" s="7" t="s">
        <v>1</v>
      </c>
      <c r="D7" s="6"/>
      <c r="E7" s="6"/>
      <c r="F7" s="6"/>
    </row>
    <row r="8" spans="1:6" ht="23.4">
      <c r="B8" s="7">
        <v>3</v>
      </c>
      <c r="C8" s="7" t="s">
        <v>2</v>
      </c>
      <c r="D8" s="6"/>
      <c r="E8" s="6"/>
      <c r="F8" s="6"/>
    </row>
    <row r="9" spans="1:6" ht="23.4">
      <c r="B9" s="6"/>
      <c r="C9" s="6"/>
      <c r="D9" s="6"/>
      <c r="E9" s="6"/>
      <c r="F9" s="6"/>
    </row>
  </sheetData>
  <hyperlinks>
    <hyperlink ref="B6:C6" location="'PDES-IP65'!A1" display="1" xr:uid="{00000000-0004-0000-0000-000000000000}"/>
    <hyperlink ref="B7:C7" location="'PDES-IP20'!A1" display="2" xr:uid="{00000000-0004-0000-0000-000001000000}"/>
    <hyperlink ref="B8:C8" location="'HV-SS DS'!A1" display="3" xr:uid="{00000000-0004-0000-0000-000002000000}"/>
  </hyperlink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9"/>
  <sheetViews>
    <sheetView tabSelected="1" zoomScale="75" zoomScaleNormal="100" workbookViewId="0">
      <selection activeCell="C6" sqref="C6:D6"/>
    </sheetView>
  </sheetViews>
  <sheetFormatPr defaultColWidth="9" defaultRowHeight="14.4"/>
  <cols>
    <col min="1" max="1" width="18.6640625" style="59" customWidth="1"/>
    <col min="2" max="2" width="23.44140625" style="59" customWidth="1"/>
    <col min="3" max="3" width="17.109375" style="59" customWidth="1"/>
    <col min="4" max="4" width="31.6640625" style="59" customWidth="1"/>
    <col min="5" max="5" width="12.109375" style="59" customWidth="1"/>
    <col min="6" max="6" width="3" style="59" customWidth="1"/>
    <col min="7" max="7" width="2.6640625" style="59" hidden="1" customWidth="1"/>
    <col min="8" max="12" width="9" style="59" hidden="1" customWidth="1"/>
    <col min="13" max="13" width="9" style="59"/>
    <col min="14" max="30" width="9" style="61"/>
    <col min="31" max="16384" width="9" style="59"/>
  </cols>
  <sheetData>
    <row r="1" spans="1:4" s="59" customFormat="1" ht="84.75" customHeight="1">
      <c r="A1" s="8" t="s">
        <v>82</v>
      </c>
      <c r="B1" s="8"/>
      <c r="C1" s="8"/>
      <c r="D1" s="8"/>
    </row>
    <row r="2" spans="1:4" s="59" customFormat="1" ht="13.8">
      <c r="A2" s="9"/>
      <c r="B2" s="10"/>
      <c r="C2" s="10"/>
      <c r="D2" s="11"/>
    </row>
    <row r="3" spans="1:4" s="59" customFormat="1" ht="13.8">
      <c r="A3" s="9"/>
      <c r="B3" s="10"/>
      <c r="C3" s="10"/>
      <c r="D3" s="11"/>
    </row>
    <row r="4" spans="1:4" s="59" customFormat="1" ht="24" customHeight="1">
      <c r="A4" s="9"/>
      <c r="B4" s="10"/>
      <c r="C4" s="10"/>
      <c r="D4" s="11"/>
    </row>
    <row r="5" spans="1:4" s="59" customFormat="1" ht="22.2" customHeight="1" thickBot="1">
      <c r="A5" s="9"/>
      <c r="B5" s="10"/>
      <c r="C5" s="10"/>
      <c r="D5" s="11"/>
    </row>
    <row r="6" spans="1:4" s="59" customFormat="1" ht="27" customHeight="1" thickBot="1">
      <c r="A6" s="9"/>
      <c r="B6" s="12" t="s">
        <v>20</v>
      </c>
      <c r="C6" s="62" t="s">
        <v>90</v>
      </c>
      <c r="D6" s="63"/>
    </row>
    <row r="7" spans="1:4" s="59" customFormat="1" ht="21" customHeight="1">
      <c r="A7" s="9"/>
      <c r="B7" s="12" t="s">
        <v>23</v>
      </c>
      <c r="C7" s="13"/>
      <c r="D7" s="14"/>
    </row>
    <row r="8" spans="1:4" s="59" customFormat="1" ht="24" customHeight="1">
      <c r="A8" s="9"/>
      <c r="B8" s="12" t="s">
        <v>85</v>
      </c>
      <c r="C8" s="13"/>
      <c r="D8" s="14"/>
    </row>
    <row r="9" spans="1:4" s="59" customFormat="1" ht="21" customHeight="1">
      <c r="A9" s="9"/>
      <c r="B9" s="12" t="s">
        <v>4</v>
      </c>
      <c r="C9" s="13"/>
      <c r="D9" s="14"/>
    </row>
    <row r="10" spans="1:4" s="59" customFormat="1" ht="24" customHeight="1">
      <c r="A10" s="9"/>
      <c r="B10" s="12" t="s">
        <v>21</v>
      </c>
      <c r="C10" s="13"/>
      <c r="D10" s="14"/>
    </row>
    <row r="11" spans="1:4" s="59" customFormat="1" ht="28.95" customHeight="1">
      <c r="A11" s="9"/>
      <c r="B11" s="12" t="s">
        <v>22</v>
      </c>
      <c r="C11" s="13"/>
      <c r="D11" s="14"/>
    </row>
    <row r="12" spans="1:4" s="59" customFormat="1" ht="27" customHeight="1">
      <c r="A12" s="9"/>
      <c r="B12" s="10"/>
      <c r="C12" s="10"/>
      <c r="D12" s="11"/>
    </row>
    <row r="13" spans="1:4" s="59" customFormat="1" ht="27" customHeight="1">
      <c r="A13" s="9"/>
      <c r="B13" s="10"/>
      <c r="C13" s="10"/>
      <c r="D13" s="11"/>
    </row>
    <row r="14" spans="1:4" s="59" customFormat="1" ht="33" customHeight="1">
      <c r="A14" s="9"/>
      <c r="B14" s="10"/>
      <c r="C14" s="10"/>
      <c r="D14" s="11"/>
    </row>
    <row r="15" spans="1:4" s="59" customFormat="1" ht="31.95" customHeight="1">
      <c r="A15" s="9"/>
      <c r="B15" s="10"/>
      <c r="C15" s="10"/>
      <c r="D15" s="11"/>
    </row>
    <row r="16" spans="1:4" s="59" customFormat="1" ht="31.95" customHeight="1">
      <c r="A16" s="9"/>
      <c r="B16" s="10"/>
      <c r="C16" s="10"/>
      <c r="D16" s="11"/>
    </row>
    <row r="17" spans="1:30" ht="27" customHeight="1">
      <c r="A17" s="9"/>
      <c r="B17" s="10"/>
      <c r="C17" s="10"/>
      <c r="D17" s="11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 ht="51" customHeight="1">
      <c r="A18" s="9"/>
      <c r="B18" s="10"/>
      <c r="C18" s="10"/>
      <c r="D18" s="11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1:30" ht="58.2" customHeight="1">
      <c r="A19" s="9"/>
      <c r="B19" s="10"/>
      <c r="C19" s="10"/>
      <c r="D19" s="11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1:30" ht="27" customHeight="1">
      <c r="A20" s="9"/>
      <c r="B20" s="10"/>
      <c r="C20" s="10"/>
      <c r="D20" s="1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</row>
    <row r="21" spans="1:30" ht="27" customHeight="1">
      <c r="A21" s="9"/>
      <c r="B21" s="10"/>
      <c r="C21" s="10"/>
      <c r="D21" s="11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</row>
    <row r="22" spans="1:30" ht="40.950000000000003" customHeight="1">
      <c r="A22" s="15"/>
      <c r="B22" s="16"/>
      <c r="C22" s="16"/>
      <c r="D22" s="17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1:30" ht="72" customHeight="1">
      <c r="A23" s="8" t="str">
        <f>A1</f>
        <v>Техническое описание преобразователя частоты Aikon
http://aikonrussia.ru</v>
      </c>
      <c r="B23" s="8"/>
      <c r="C23" s="8"/>
      <c r="D23" s="8"/>
    </row>
    <row r="24" spans="1:30">
      <c r="A24" s="18" t="s">
        <v>20</v>
      </c>
      <c r="B24" s="19" t="str">
        <f>C6</f>
        <v>PD E01D5K-4</v>
      </c>
      <c r="C24" s="20" t="s">
        <v>86</v>
      </c>
      <c r="D24" s="21" t="s">
        <v>89</v>
      </c>
    </row>
    <row r="25" spans="1:30" ht="27" customHeight="1">
      <c r="A25" s="20" t="s">
        <v>23</v>
      </c>
      <c r="B25" s="22" t="s">
        <v>89</v>
      </c>
      <c r="C25" s="20" t="s">
        <v>37</v>
      </c>
      <c r="D25" s="23" t="s">
        <v>89</v>
      </c>
    </row>
    <row r="26" spans="1:30" ht="24" customHeight="1">
      <c r="A26" s="24" t="s">
        <v>48</v>
      </c>
      <c r="B26" s="25"/>
      <c r="C26" s="26" t="s">
        <v>38</v>
      </c>
      <c r="D26" s="27"/>
    </row>
    <row r="27" spans="1:30" ht="26.4">
      <c r="A27" s="26" t="s">
        <v>24</v>
      </c>
      <c r="B27" s="27"/>
      <c r="C27" s="28" t="s">
        <v>29</v>
      </c>
      <c r="D27" s="29">
        <v>0.95</v>
      </c>
    </row>
    <row r="28" spans="1:30" ht="66">
      <c r="A28" s="28" t="s">
        <v>36</v>
      </c>
      <c r="B28" s="30" t="str">
        <f>VLOOKUP($B$24,'PDES-IP20 DS'!$A$1:$Q$46,MATCH(A28,'PDES-IP20 DS'!$A$1:$Q$1,0),0)</f>
        <v>AC 3PH</v>
      </c>
      <c r="C28" s="28" t="s">
        <v>42</v>
      </c>
      <c r="D28" s="20" t="s">
        <v>47</v>
      </c>
    </row>
    <row r="29" spans="1:30" ht="26.4">
      <c r="A29" s="28" t="s">
        <v>25</v>
      </c>
      <c r="B29" s="30">
        <f>VLOOKUP($B$24,'PDES-IP20 DS'!$A$1:$Q$46,MATCH(A29,'PDES-IP20 DS'!$A$1:$Q$1,0),0)</f>
        <v>1.5</v>
      </c>
      <c r="C29" s="28" t="s">
        <v>30</v>
      </c>
      <c r="D29" s="31">
        <v>0.98</v>
      </c>
    </row>
    <row r="30" spans="1:30" ht="26.4">
      <c r="A30" s="28" t="s">
        <v>26</v>
      </c>
      <c r="B30" s="30" t="str">
        <f>VLOOKUP($B$24,'PDES-IP20 DS'!$A$1:$Q$46,MATCH(A30,'PDES-IP20 DS'!$A$1:$Q$1,0),0)</f>
        <v>360~460</v>
      </c>
      <c r="C30" s="28" t="s">
        <v>31</v>
      </c>
      <c r="D30" s="30" t="s">
        <v>78</v>
      </c>
    </row>
    <row r="31" spans="1:30" ht="26.4">
      <c r="A31" s="28" t="s">
        <v>27</v>
      </c>
      <c r="B31" s="30" t="s">
        <v>5</v>
      </c>
      <c r="C31" s="28" t="s">
        <v>32</v>
      </c>
      <c r="D31" s="30">
        <f>VLOOKUP($B$24,'PDES-IP20 DS'!$A$1:$Q$46,MATCH(C31,'PDES-IP20 DS'!$A$1:$Q$1,0),0)</f>
        <v>0.03</v>
      </c>
    </row>
    <row r="32" spans="1:30" ht="39.6">
      <c r="A32" s="28" t="s">
        <v>28</v>
      </c>
      <c r="B32" s="30">
        <f>VLOOKUP($B$24,'PDES-IP20 DS'!$A$1:$Q$46,MATCH(A32,'PDES-IP20 DS'!$A$1:$Q$1,0),0)</f>
        <v>5</v>
      </c>
      <c r="C32" s="28" t="s">
        <v>33</v>
      </c>
      <c r="D32" s="30" t="s">
        <v>6</v>
      </c>
    </row>
    <row r="33" spans="1:4" ht="26.4">
      <c r="A33" s="28" t="s">
        <v>29</v>
      </c>
      <c r="B33" s="31">
        <v>0.95</v>
      </c>
      <c r="C33" s="28" t="s">
        <v>34</v>
      </c>
      <c r="D33" s="30" t="s">
        <v>137</v>
      </c>
    </row>
    <row r="34" spans="1:4" ht="39.6">
      <c r="A34" s="26" t="s">
        <v>35</v>
      </c>
      <c r="B34" s="27"/>
      <c r="C34" s="28" t="s">
        <v>136</v>
      </c>
      <c r="D34" s="20" t="s">
        <v>43</v>
      </c>
    </row>
    <row r="35" spans="1:4" ht="43.95" customHeight="1">
      <c r="A35" s="28" t="s">
        <v>36</v>
      </c>
      <c r="B35" s="30" t="str">
        <f>VLOOKUP($B$24,'PDES-IP20 DS'!$A$1:$Q$46,MATCH(A35,'PDES-IP20 DS'!$A$1:$Q$1,0),0)</f>
        <v>AC 3PH</v>
      </c>
      <c r="C35" s="28" t="s">
        <v>39</v>
      </c>
      <c r="D35" s="20" t="s">
        <v>7</v>
      </c>
    </row>
    <row r="36" spans="1:4" ht="27" customHeight="1">
      <c r="A36" s="28" t="s">
        <v>25</v>
      </c>
      <c r="B36" s="30">
        <f>VLOOKUP($B$24,'PDES-IP20 DS'!$A$1:$Q$46,MATCH(A36,'PDES-IP20 DS'!$A$1:$Q$1,0),0)</f>
        <v>1.5</v>
      </c>
      <c r="C36" s="28" t="s">
        <v>44</v>
      </c>
      <c r="D36" s="20" t="s">
        <v>138</v>
      </c>
    </row>
    <row r="37" spans="1:4" ht="39.6">
      <c r="A37" s="28" t="s">
        <v>79</v>
      </c>
      <c r="B37" s="30" t="str">
        <f>VLOOKUP($B$24,'PDES-IP20 DS'!$A$1:$Q$46,MATCH(A37,'PDES-IP20 DS'!$A$1:$Q$1,0),0)</f>
        <v>0~460</v>
      </c>
      <c r="C37" s="28" t="s">
        <v>45</v>
      </c>
      <c r="D37" s="20" t="s">
        <v>46</v>
      </c>
    </row>
    <row r="38" spans="1:4" ht="28.05" customHeight="1">
      <c r="A38" s="28" t="s">
        <v>40</v>
      </c>
      <c r="B38" s="30" t="s">
        <v>8</v>
      </c>
      <c r="C38" s="32" t="s">
        <v>88</v>
      </c>
      <c r="D38" s="33" t="s">
        <v>87</v>
      </c>
    </row>
    <row r="39" spans="1:4" ht="26.4">
      <c r="A39" s="28" t="s">
        <v>41</v>
      </c>
      <c r="B39" s="30">
        <f>VLOOKUP($B$24,'PDES-IP20 DS'!$A$1:$Q$46,MATCH(A39,'PDES-IP20 DS'!$A$1:$Q$1,0),0)</f>
        <v>3.7</v>
      </c>
      <c r="C39" s="34"/>
      <c r="D39" s="35"/>
    </row>
    <row r="40" spans="1:4" ht="27" customHeight="1">
      <c r="A40" s="28" t="s">
        <v>29</v>
      </c>
      <c r="B40" s="30">
        <v>0.95</v>
      </c>
      <c r="C40" s="28" t="s">
        <v>53</v>
      </c>
      <c r="D40" s="20" t="s">
        <v>54</v>
      </c>
    </row>
    <row r="41" spans="1:4" ht="51" customHeight="1">
      <c r="A41" s="36" t="s">
        <v>135</v>
      </c>
      <c r="B41" s="37"/>
      <c r="C41" s="28" t="s">
        <v>51</v>
      </c>
      <c r="D41" s="20" t="s">
        <v>52</v>
      </c>
    </row>
    <row r="42" spans="1:4" ht="66">
      <c r="A42" s="28" t="s">
        <v>49</v>
      </c>
      <c r="B42" s="20" t="s">
        <v>143</v>
      </c>
      <c r="C42" s="28" t="s">
        <v>50</v>
      </c>
      <c r="D42" s="20" t="s">
        <v>148</v>
      </c>
    </row>
    <row r="43" spans="1:4" ht="27" customHeight="1">
      <c r="A43" s="38" t="s">
        <v>80</v>
      </c>
      <c r="B43" s="39"/>
      <c r="C43" s="39"/>
      <c r="D43" s="37"/>
    </row>
    <row r="44" spans="1:4" ht="40.950000000000003" customHeight="1">
      <c r="A44" s="38" t="s">
        <v>76</v>
      </c>
      <c r="B44" s="40"/>
      <c r="C44" s="40"/>
      <c r="D44" s="41"/>
    </row>
    <row r="45" spans="1:4" ht="63" customHeight="1">
      <c r="A45" s="8" t="str">
        <f>A23</f>
        <v>Техническое описание преобразователя частоты Aikon
http://aikonrussia.ru</v>
      </c>
      <c r="B45" s="8"/>
      <c r="C45" s="8"/>
      <c r="D45" s="8"/>
    </row>
    <row r="46" spans="1:4" ht="16.95" customHeight="1">
      <c r="A46" s="42" t="str">
        <f>A24</f>
        <v>Модель</v>
      </c>
      <c r="B46" s="19" t="str">
        <f t="shared" ref="B46:D47" si="0">B24</f>
        <v>PD E01D5K-4</v>
      </c>
      <c r="C46" s="30" t="str">
        <f t="shared" si="0"/>
        <v>Количество:</v>
      </c>
      <c r="D46" s="30" t="str">
        <f t="shared" si="0"/>
        <v>-</v>
      </c>
    </row>
    <row r="47" spans="1:4" ht="26.4">
      <c r="A47" s="30" t="str">
        <f>A25</f>
        <v>Наименование компании</v>
      </c>
      <c r="B47" s="30" t="str">
        <f t="shared" si="0"/>
        <v>-</v>
      </c>
      <c r="C47" s="30" t="str">
        <f t="shared" si="0"/>
        <v>Конечный получатель:</v>
      </c>
      <c r="D47" s="30" t="str">
        <f t="shared" si="0"/>
        <v>-</v>
      </c>
    </row>
    <row r="48" spans="1:4" ht="15" customHeight="1">
      <c r="A48" s="43" t="s">
        <v>56</v>
      </c>
      <c r="B48" s="44"/>
      <c r="C48" s="43" t="s">
        <v>55</v>
      </c>
      <c r="D48" s="44"/>
    </row>
    <row r="49" spans="1:4" ht="26.4">
      <c r="A49" s="28" t="s">
        <v>57</v>
      </c>
      <c r="B49" s="30" t="s">
        <v>10</v>
      </c>
      <c r="C49" s="28" t="s">
        <v>66</v>
      </c>
      <c r="D49" s="20" t="s">
        <v>84</v>
      </c>
    </row>
    <row r="50" spans="1:4" ht="26.4">
      <c r="A50" s="28" t="s">
        <v>58</v>
      </c>
      <c r="B50" s="30">
        <f>VLOOKUP($B$24,'PDES-IP20 DS'!$A$1:$Q$46,MATCH(A50,'PDES-IP20 DS'!$A$1:$Q$1,0),0)</f>
        <v>1.7</v>
      </c>
      <c r="C50" s="45" t="s">
        <v>65</v>
      </c>
      <c r="D50" s="46" t="s">
        <v>71</v>
      </c>
    </row>
    <row r="51" spans="1:4" ht="26.4">
      <c r="A51" s="47" t="s">
        <v>59</v>
      </c>
      <c r="B51" s="30">
        <f>VLOOKUP($B$24,'PDES-IP20 DS'!$A$1:$Q$46,MATCH(A51,'PDES-IP20 DS'!$A$1:$Q$1,0),0)</f>
        <v>118</v>
      </c>
      <c r="C51" s="28" t="s">
        <v>67</v>
      </c>
      <c r="D51" s="48" t="s">
        <v>70</v>
      </c>
    </row>
    <row r="52" spans="1:4" ht="28.95" customHeight="1">
      <c r="A52" s="47" t="s">
        <v>60</v>
      </c>
      <c r="B52" s="30">
        <f>VLOOKUP($B$24,'PDES-IP20 DS'!$A$1:$Q$46,MATCH(A52,'PDES-IP20 DS'!$A$1:$Q$1,0),0)</f>
        <v>185</v>
      </c>
      <c r="C52" s="28" t="s">
        <v>68</v>
      </c>
      <c r="D52" s="48" t="s">
        <v>69</v>
      </c>
    </row>
    <row r="53" spans="1:4" ht="33" customHeight="1">
      <c r="A53" s="47" t="s">
        <v>61</v>
      </c>
      <c r="B53" s="30">
        <f>VLOOKUP($B$24,'PDES-IP20 DS'!$A$1:$Q$46,MATCH(A53,'PDES-IP20 DS'!$A$1:$Q$1,0),0)</f>
        <v>157</v>
      </c>
      <c r="C53" s="45" t="s">
        <v>72</v>
      </c>
      <c r="D53" s="46" t="s">
        <v>75</v>
      </c>
    </row>
    <row r="54" spans="1:4" ht="26.4">
      <c r="A54" s="47" t="s">
        <v>62</v>
      </c>
      <c r="B54" s="30">
        <f>VLOOKUP($B$24,'PDES-IP20 DS'!$A$1:$Q$46,MATCH(A54,'PDES-IP20 DS'!$A$1:$Q$1,0),0)</f>
        <v>106</v>
      </c>
      <c r="C54" s="45" t="s">
        <v>73</v>
      </c>
      <c r="D54" s="46" t="s">
        <v>83</v>
      </c>
    </row>
    <row r="55" spans="1:4" ht="26.4">
      <c r="A55" s="47" t="s">
        <v>63</v>
      </c>
      <c r="B55" s="30">
        <f>VLOOKUP($B$24,'PDES-IP20 DS'!$A$1:$Q$46,MATCH(A55,'PDES-IP20 DS'!$A$1:$Q$1,0),0)</f>
        <v>175</v>
      </c>
      <c r="C55" s="45" t="s">
        <v>74</v>
      </c>
      <c r="D55" s="20" t="s">
        <v>9</v>
      </c>
    </row>
    <row r="56" spans="1:4" ht="26.4">
      <c r="A56" s="47" t="s">
        <v>64</v>
      </c>
      <c r="B56" s="30">
        <f>VLOOKUP($B$24,'PDES-IP20 DS'!$A$1:$Q$46,MATCH(A56,'PDES-IP20 DS'!$A$1:$Q$1,0),0)</f>
        <v>4.5</v>
      </c>
      <c r="C56" s="49" t="s">
        <v>81</v>
      </c>
      <c r="D56" s="49"/>
    </row>
    <row r="57" spans="1:4" ht="18" customHeight="1">
      <c r="A57" s="50"/>
      <c r="B57" s="50"/>
      <c r="C57" s="50"/>
      <c r="D57" s="50"/>
    </row>
    <row r="58" spans="1:4" ht="21" customHeight="1">
      <c r="A58" s="50"/>
      <c r="B58" s="50"/>
      <c r="C58" s="50"/>
      <c r="D58" s="50"/>
    </row>
    <row r="59" spans="1:4" ht="21" customHeight="1">
      <c r="A59" s="50"/>
      <c r="B59" s="50"/>
      <c r="C59" s="50"/>
      <c r="D59" s="50"/>
    </row>
    <row r="60" spans="1:4" ht="21" customHeight="1">
      <c r="A60" s="50"/>
      <c r="B60" s="50"/>
      <c r="C60" s="50"/>
      <c r="D60" s="50"/>
    </row>
    <row r="61" spans="1:4" ht="21" customHeight="1">
      <c r="A61" s="50"/>
      <c r="B61" s="50"/>
      <c r="C61" s="50"/>
      <c r="D61" s="50"/>
    </row>
    <row r="62" spans="1:4" ht="21" customHeight="1">
      <c r="A62" s="50"/>
      <c r="B62" s="50"/>
      <c r="C62" s="50"/>
      <c r="D62" s="50"/>
    </row>
    <row r="63" spans="1:4" ht="21" customHeight="1">
      <c r="A63" s="50"/>
      <c r="B63" s="50"/>
      <c r="C63" s="50"/>
      <c r="D63" s="50"/>
    </row>
    <row r="64" spans="1:4" ht="21" customHeight="1">
      <c r="A64" s="50"/>
      <c r="B64" s="50"/>
      <c r="C64" s="50"/>
      <c r="D64" s="50"/>
    </row>
    <row r="65" spans="1:4" ht="21" customHeight="1">
      <c r="A65" s="50"/>
      <c r="B65" s="50"/>
      <c r="C65" s="50"/>
      <c r="D65" s="50"/>
    </row>
    <row r="66" spans="1:4" ht="19.95" customHeight="1">
      <c r="A66" s="43" t="s">
        <v>77</v>
      </c>
      <c r="B66" s="51"/>
      <c r="C66" s="51"/>
      <c r="D66" s="44"/>
    </row>
    <row r="67" spans="1:4" ht="18" customHeight="1">
      <c r="A67" s="52" t="s">
        <v>139</v>
      </c>
      <c r="B67" s="53"/>
      <c r="C67" s="53"/>
      <c r="D67" s="54"/>
    </row>
    <row r="68" spans="1:4" ht="18" customHeight="1">
      <c r="A68" s="55" t="s">
        <v>140</v>
      </c>
      <c r="B68" s="55"/>
      <c r="C68" s="55"/>
      <c r="D68" s="55"/>
    </row>
    <row r="69" spans="1:4" ht="18" customHeight="1">
      <c r="A69" s="52" t="s">
        <v>141</v>
      </c>
      <c r="B69" s="53"/>
      <c r="C69" s="53"/>
      <c r="D69" s="54"/>
    </row>
    <row r="70" spans="1:4" ht="25.05" customHeight="1">
      <c r="A70" s="52" t="s">
        <v>142</v>
      </c>
      <c r="B70" s="53"/>
      <c r="C70" s="53"/>
      <c r="D70" s="54"/>
    </row>
    <row r="71" spans="1:4" ht="18" customHeight="1">
      <c r="A71" s="52" t="s">
        <v>144</v>
      </c>
      <c r="B71" s="53"/>
      <c r="C71" s="53"/>
      <c r="D71" s="54"/>
    </row>
    <row r="72" spans="1:4" ht="28.5" customHeight="1">
      <c r="A72" s="52" t="s">
        <v>145</v>
      </c>
      <c r="B72" s="53"/>
      <c r="C72" s="53"/>
      <c r="D72" s="54"/>
    </row>
    <row r="73" spans="1:4" ht="18" customHeight="1">
      <c r="A73" s="56" t="s">
        <v>146</v>
      </c>
      <c r="B73" s="57"/>
      <c r="C73" s="57"/>
      <c r="D73" s="58"/>
    </row>
    <row r="74" spans="1:4" ht="18" customHeight="1">
      <c r="A74" s="55" t="s">
        <v>147</v>
      </c>
      <c r="B74" s="55"/>
      <c r="C74" s="55"/>
      <c r="D74" s="55"/>
    </row>
    <row r="75" spans="1:4" ht="21" customHeight="1">
      <c r="A75" s="60"/>
      <c r="B75" s="60"/>
      <c r="C75" s="60"/>
      <c r="D75" s="60"/>
    </row>
    <row r="76" spans="1:4" ht="21" customHeight="1"/>
    <row r="77" spans="1:4" ht="21" customHeight="1"/>
    <row r="78" spans="1:4" ht="21" customHeight="1"/>
    <row r="79" spans="1:4" ht="21" customHeight="1"/>
    <row r="80" spans="1:4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</sheetData>
  <sheetProtection algorithmName="SHA-512" hashValue="F5GoRhgFz06K91pUj3duEh77mes+vec9zd4chkNrX1JfYkSfXyiAJ9g3MSeobOzG8sj8kvHHwNa1oD+ziICLyg==" saltValue="dAP1MD4TIvvfCobPIX5phQ==" spinCount="100000" sheet="1" objects="1" scenarios="1" selectLockedCells="1"/>
  <mergeCells count="25">
    <mergeCell ref="A74:D74"/>
    <mergeCell ref="A69:D69"/>
    <mergeCell ref="A70:D70"/>
    <mergeCell ref="A71:D71"/>
    <mergeCell ref="A72:D72"/>
    <mergeCell ref="A73:D73"/>
    <mergeCell ref="A66:D66"/>
    <mergeCell ref="A67:D67"/>
    <mergeCell ref="A68:D68"/>
    <mergeCell ref="A57:D65"/>
    <mergeCell ref="A44:D44"/>
    <mergeCell ref="A45:D45"/>
    <mergeCell ref="A48:B48"/>
    <mergeCell ref="C48:D48"/>
    <mergeCell ref="A27:B27"/>
    <mergeCell ref="A34:B34"/>
    <mergeCell ref="A41:B41"/>
    <mergeCell ref="A43:D43"/>
    <mergeCell ref="D38:D39"/>
    <mergeCell ref="C38:C39"/>
    <mergeCell ref="A1:D1"/>
    <mergeCell ref="C6:D6"/>
    <mergeCell ref="A23:D23"/>
    <mergeCell ref="A26:B26"/>
    <mergeCell ref="C26:D26"/>
  </mergeCells>
  <pageMargins left="0.66805555555555596" right="0.75" top="0.51180555555555596" bottom="1" header="0.5" footer="0.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#REF!</xm:f>
          </x14:formula1>
          <xm:sqref>B2</xm:sqref>
        </x14:dataValidation>
        <x14:dataValidation type="list" allowBlank="1" showInputMessage="1" showErrorMessage="1" xr:uid="{858841AA-4CC3-4C2B-8F34-D202307FDCD6}">
          <x14:formula1>
            <xm:f>'PDES-IP20 DS'!$A$2:$A$46</xm:f>
          </x14:formula1>
          <xm:sqref>C6:D6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8"/>
  <sheetViews>
    <sheetView topLeftCell="A28" workbookViewId="0">
      <selection activeCell="A2" sqref="A2"/>
    </sheetView>
  </sheetViews>
  <sheetFormatPr defaultColWidth="9" defaultRowHeight="14.4"/>
  <cols>
    <col min="1" max="1" width="17.33203125" style="1" bestFit="1" customWidth="1"/>
    <col min="2" max="5" width="9" style="1"/>
    <col min="9" max="9" width="10.44140625" customWidth="1"/>
  </cols>
  <sheetData>
    <row r="1" spans="1:17" ht="55.2">
      <c r="A1" s="2" t="s">
        <v>3</v>
      </c>
      <c r="B1" s="3" t="str">
        <f>'PDES-IP20'!A28</f>
        <v>Число фаз</v>
      </c>
      <c r="C1" s="2" t="str">
        <f>'PDES-IP20'!A29</f>
        <v>Номинальныя мощность (кВт)</v>
      </c>
      <c r="D1" s="2" t="str">
        <f>'PDES-IP20'!A30</f>
        <v>Напряжение питания (В)</v>
      </c>
      <c r="E1" s="2" t="str">
        <f>'PDES-IP20'!A32</f>
        <v>Номинальный входной ток, А</v>
      </c>
      <c r="F1" s="2" t="str">
        <f>'PDES-IP20'!A35</f>
        <v>Число фаз</v>
      </c>
      <c r="G1" s="2" t="str">
        <f>'PDES-IP20'!A36</f>
        <v>Номинальныя мощность (кВт)</v>
      </c>
      <c r="H1" s="2" t="str">
        <f>'PDES-IP20'!A37</f>
        <v>Диапазон напряжения, (В)</v>
      </c>
      <c r="I1" s="2" t="str">
        <f>'PDES-IP20'!$A39</f>
        <v>Номинальный выходной ток, А</v>
      </c>
      <c r="J1" s="2" t="str">
        <f>'PDES-IP20'!$A50</f>
        <v>Масса (кг)</v>
      </c>
      <c r="K1" s="2" t="str">
        <f>'PDES-IP20'!$A51</f>
        <v>Габаритный  Размер A (мм)</v>
      </c>
      <c r="L1" s="2" t="str">
        <f>'PDES-IP20'!$A52</f>
        <v>Габаритный  Размер H (мм)</v>
      </c>
      <c r="M1" s="2" t="str">
        <f>'PDES-IP20'!$A53</f>
        <v>Габаритный  Размер D (мм)</v>
      </c>
      <c r="N1" s="2" t="str">
        <f>'PDES-IP20'!$A54</f>
        <v>Установочный  размер W (мм)</v>
      </c>
      <c r="O1" s="2" t="str">
        <f>'PDES-IP20'!$A55</f>
        <v>Установочный  размер B (мм)</v>
      </c>
      <c r="P1" s="2" t="str">
        <f>'PDES-IP20'!$A56</f>
        <v>Установочный  размер d (мм)</v>
      </c>
      <c r="Q1" s="2" t="str">
        <f>'PDES-IP20'!$C31</f>
        <v>Потеря мощности (кВт)</v>
      </c>
    </row>
    <row r="2" spans="1:17">
      <c r="A2" s="4" t="s">
        <v>90</v>
      </c>
      <c r="B2" s="4" t="s">
        <v>11</v>
      </c>
      <c r="C2" s="4">
        <v>1.5</v>
      </c>
      <c r="D2" s="4" t="s">
        <v>12</v>
      </c>
      <c r="E2" s="4">
        <v>5</v>
      </c>
      <c r="F2" s="4" t="s">
        <v>11</v>
      </c>
      <c r="G2" s="4">
        <v>1.5</v>
      </c>
      <c r="H2" s="4" t="s">
        <v>13</v>
      </c>
      <c r="I2" s="4">
        <v>3.7</v>
      </c>
      <c r="J2" s="4">
        <v>1.7</v>
      </c>
      <c r="K2" s="4">
        <v>118</v>
      </c>
      <c r="L2" s="4">
        <v>185</v>
      </c>
      <c r="M2" s="4">
        <v>157</v>
      </c>
      <c r="N2" s="4">
        <v>106</v>
      </c>
      <c r="O2" s="4">
        <v>175</v>
      </c>
      <c r="P2" s="4">
        <v>4.5</v>
      </c>
      <c r="Q2" s="4">
        <f t="shared" ref="Q2:Q46" si="0">C2*0.02</f>
        <v>0.03</v>
      </c>
    </row>
    <row r="3" spans="1:17">
      <c r="A3" s="4" t="s">
        <v>91</v>
      </c>
      <c r="B3" s="4" t="s">
        <v>11</v>
      </c>
      <c r="C3" s="4">
        <v>2.2000000000000002</v>
      </c>
      <c r="D3" s="4" t="s">
        <v>12</v>
      </c>
      <c r="E3" s="4">
        <v>5.8</v>
      </c>
      <c r="F3" s="4" t="s">
        <v>11</v>
      </c>
      <c r="G3" s="4">
        <f>C3</f>
        <v>2.2000000000000002</v>
      </c>
      <c r="H3" s="4" t="s">
        <v>13</v>
      </c>
      <c r="I3" s="4">
        <v>5</v>
      </c>
      <c r="J3" s="4">
        <v>1.7</v>
      </c>
      <c r="K3" s="4">
        <v>118</v>
      </c>
      <c r="L3" s="4">
        <v>185</v>
      </c>
      <c r="M3" s="4">
        <v>157</v>
      </c>
      <c r="N3" s="4">
        <v>106</v>
      </c>
      <c r="O3" s="4">
        <v>175</v>
      </c>
      <c r="P3" s="4">
        <v>4.5</v>
      </c>
      <c r="Q3" s="4">
        <f t="shared" si="0"/>
        <v>4.4000000000000004E-2</v>
      </c>
    </row>
    <row r="4" spans="1:17">
      <c r="A4" s="4" t="s">
        <v>92</v>
      </c>
      <c r="B4" s="4" t="s">
        <v>11</v>
      </c>
      <c r="C4" s="4">
        <v>4</v>
      </c>
      <c r="D4" s="4" t="s">
        <v>12</v>
      </c>
      <c r="E4" s="4">
        <v>10.5</v>
      </c>
      <c r="F4" s="4" t="s">
        <v>11</v>
      </c>
      <c r="G4" s="4">
        <v>4</v>
      </c>
      <c r="H4" s="4" t="s">
        <v>13</v>
      </c>
      <c r="I4" s="4">
        <v>8.5</v>
      </c>
      <c r="J4" s="4">
        <v>1.8</v>
      </c>
      <c r="K4" s="4">
        <v>118</v>
      </c>
      <c r="L4" s="4">
        <v>185</v>
      </c>
      <c r="M4" s="4">
        <v>157</v>
      </c>
      <c r="N4" s="4">
        <v>106</v>
      </c>
      <c r="O4" s="4">
        <v>175</v>
      </c>
      <c r="P4" s="4">
        <v>4.5</v>
      </c>
      <c r="Q4" s="4">
        <f t="shared" si="0"/>
        <v>0.08</v>
      </c>
    </row>
    <row r="5" spans="1:17">
      <c r="A5" s="4" t="s">
        <v>93</v>
      </c>
      <c r="B5" s="4" t="s">
        <v>11</v>
      </c>
      <c r="C5" s="4">
        <v>5.5</v>
      </c>
      <c r="D5" s="4" t="s">
        <v>12</v>
      </c>
      <c r="E5" s="4">
        <v>14.6</v>
      </c>
      <c r="F5" s="4" t="s">
        <v>11</v>
      </c>
      <c r="G5" s="4">
        <v>5.5</v>
      </c>
      <c r="H5" s="4" t="s">
        <v>13</v>
      </c>
      <c r="I5" s="4">
        <v>13</v>
      </c>
      <c r="J5" s="4">
        <v>1.8</v>
      </c>
      <c r="K5" s="4">
        <v>118</v>
      </c>
      <c r="L5" s="4">
        <v>185</v>
      </c>
      <c r="M5" s="4">
        <v>157</v>
      </c>
      <c r="N5" s="4">
        <v>106</v>
      </c>
      <c r="O5" s="4">
        <v>175</v>
      </c>
      <c r="P5" s="4">
        <v>4.5</v>
      </c>
      <c r="Q5" s="4">
        <f t="shared" si="0"/>
        <v>0.11</v>
      </c>
    </row>
    <row r="6" spans="1:17">
      <c r="A6" s="4" t="s">
        <v>94</v>
      </c>
      <c r="B6" s="4" t="s">
        <v>11</v>
      </c>
      <c r="C6" s="4">
        <v>7.5</v>
      </c>
      <c r="D6" s="4" t="s">
        <v>12</v>
      </c>
      <c r="E6" s="4">
        <v>20.5</v>
      </c>
      <c r="F6" s="4" t="s">
        <v>11</v>
      </c>
      <c r="G6" s="4">
        <v>7.5</v>
      </c>
      <c r="H6" s="4" t="s">
        <v>13</v>
      </c>
      <c r="I6" s="4">
        <v>18</v>
      </c>
      <c r="J6" s="4">
        <v>3.2</v>
      </c>
      <c r="K6" s="4">
        <v>160</v>
      </c>
      <c r="L6" s="4">
        <v>247</v>
      </c>
      <c r="M6" s="4">
        <v>177</v>
      </c>
      <c r="N6" s="4">
        <v>148</v>
      </c>
      <c r="O6" s="4">
        <v>235</v>
      </c>
      <c r="P6" s="4">
        <v>5.5</v>
      </c>
      <c r="Q6" s="4">
        <f t="shared" si="0"/>
        <v>0.15</v>
      </c>
    </row>
    <row r="7" spans="1:17">
      <c r="A7" s="4" t="s">
        <v>95</v>
      </c>
      <c r="B7" s="4" t="s">
        <v>11</v>
      </c>
      <c r="C7" s="4">
        <v>11</v>
      </c>
      <c r="D7" s="4" t="s">
        <v>12</v>
      </c>
      <c r="E7" s="4">
        <v>26</v>
      </c>
      <c r="F7" s="4" t="s">
        <v>11</v>
      </c>
      <c r="G7" s="4">
        <v>11</v>
      </c>
      <c r="H7" s="4" t="s">
        <v>13</v>
      </c>
      <c r="I7" s="4">
        <v>24</v>
      </c>
      <c r="J7" s="4">
        <v>3.4</v>
      </c>
      <c r="K7" s="4">
        <v>160</v>
      </c>
      <c r="L7" s="4">
        <v>247</v>
      </c>
      <c r="M7" s="4">
        <v>177</v>
      </c>
      <c r="N7" s="4">
        <v>148</v>
      </c>
      <c r="O7" s="4">
        <v>235</v>
      </c>
      <c r="P7" s="4">
        <v>5.5</v>
      </c>
      <c r="Q7" s="4">
        <f t="shared" si="0"/>
        <v>0.22</v>
      </c>
    </row>
    <row r="8" spans="1:17">
      <c r="A8" s="4" t="s">
        <v>96</v>
      </c>
      <c r="B8" s="4" t="s">
        <v>11</v>
      </c>
      <c r="C8" s="4">
        <v>15</v>
      </c>
      <c r="D8" s="4" t="s">
        <v>12</v>
      </c>
      <c r="E8" s="4">
        <v>35</v>
      </c>
      <c r="F8" s="4" t="s">
        <v>11</v>
      </c>
      <c r="G8" s="4">
        <v>15</v>
      </c>
      <c r="H8" s="4" t="s">
        <v>13</v>
      </c>
      <c r="I8" s="4">
        <v>30</v>
      </c>
      <c r="J8" s="4">
        <v>3.65</v>
      </c>
      <c r="K8" s="4">
        <v>160</v>
      </c>
      <c r="L8" s="4">
        <v>247</v>
      </c>
      <c r="M8" s="4">
        <v>177</v>
      </c>
      <c r="N8" s="4">
        <v>148</v>
      </c>
      <c r="O8" s="4">
        <v>235</v>
      </c>
      <c r="P8" s="4">
        <v>5.5</v>
      </c>
      <c r="Q8" s="4">
        <f t="shared" si="0"/>
        <v>0.3</v>
      </c>
    </row>
    <row r="9" spans="1:17">
      <c r="A9" s="4" t="s">
        <v>97</v>
      </c>
      <c r="B9" s="4" t="s">
        <v>11</v>
      </c>
      <c r="C9" s="4">
        <v>18.5</v>
      </c>
      <c r="D9" s="4" t="s">
        <v>12</v>
      </c>
      <c r="E9" s="4">
        <v>38.5</v>
      </c>
      <c r="F9" s="4" t="s">
        <v>11</v>
      </c>
      <c r="G9" s="4">
        <v>18.5</v>
      </c>
      <c r="H9" s="4" t="s">
        <v>13</v>
      </c>
      <c r="I9" s="4">
        <v>37</v>
      </c>
      <c r="J9" s="4">
        <v>5.63</v>
      </c>
      <c r="K9" s="4">
        <v>220</v>
      </c>
      <c r="L9" s="4">
        <v>321</v>
      </c>
      <c r="M9" s="4">
        <v>198</v>
      </c>
      <c r="N9" s="4">
        <v>205</v>
      </c>
      <c r="O9" s="4">
        <v>305</v>
      </c>
      <c r="P9" s="4">
        <v>5.5</v>
      </c>
      <c r="Q9" s="4">
        <f t="shared" si="0"/>
        <v>0.37</v>
      </c>
    </row>
    <row r="10" spans="1:17">
      <c r="A10" s="4" t="s">
        <v>98</v>
      </c>
      <c r="B10" s="4" t="s">
        <v>11</v>
      </c>
      <c r="C10" s="4">
        <v>22</v>
      </c>
      <c r="D10" s="4" t="s">
        <v>12</v>
      </c>
      <c r="E10" s="4">
        <v>46.5</v>
      </c>
      <c r="F10" s="4" t="s">
        <v>11</v>
      </c>
      <c r="G10" s="4">
        <v>22</v>
      </c>
      <c r="H10" s="4" t="s">
        <v>13</v>
      </c>
      <c r="I10" s="4">
        <v>46</v>
      </c>
      <c r="J10" s="4">
        <v>6.45</v>
      </c>
      <c r="K10" s="4">
        <v>220</v>
      </c>
      <c r="L10" s="4">
        <v>321</v>
      </c>
      <c r="M10" s="4">
        <v>198</v>
      </c>
      <c r="N10" s="4">
        <v>205</v>
      </c>
      <c r="O10" s="4">
        <v>305</v>
      </c>
      <c r="P10" s="4">
        <v>5.5</v>
      </c>
      <c r="Q10" s="4">
        <f t="shared" si="0"/>
        <v>0.44</v>
      </c>
    </row>
    <row r="11" spans="1:17">
      <c r="A11" s="4" t="s">
        <v>99</v>
      </c>
      <c r="B11" s="4" t="s">
        <v>11</v>
      </c>
      <c r="C11" s="4">
        <v>30</v>
      </c>
      <c r="D11" s="4" t="s">
        <v>12</v>
      </c>
      <c r="E11" s="4">
        <v>62</v>
      </c>
      <c r="F11" s="4" t="s">
        <v>11</v>
      </c>
      <c r="G11" s="4">
        <v>30</v>
      </c>
      <c r="H11" s="4" t="s">
        <v>13</v>
      </c>
      <c r="I11" s="4">
        <v>58</v>
      </c>
      <c r="J11" s="4">
        <v>6.5</v>
      </c>
      <c r="K11" s="4">
        <v>220</v>
      </c>
      <c r="L11" s="4">
        <v>321</v>
      </c>
      <c r="M11" s="4">
        <v>198</v>
      </c>
      <c r="N11" s="4">
        <v>205</v>
      </c>
      <c r="O11" s="4">
        <v>305</v>
      </c>
      <c r="P11" s="4">
        <v>5.5</v>
      </c>
      <c r="Q11" s="4">
        <f t="shared" si="0"/>
        <v>0.6</v>
      </c>
    </row>
    <row r="12" spans="1:17">
      <c r="A12" s="4" t="s">
        <v>100</v>
      </c>
      <c r="B12" s="4" t="s">
        <v>11</v>
      </c>
      <c r="C12" s="4">
        <v>37</v>
      </c>
      <c r="D12" s="4" t="s">
        <v>12</v>
      </c>
      <c r="E12" s="4">
        <v>76</v>
      </c>
      <c r="F12" s="4" t="s">
        <v>11</v>
      </c>
      <c r="G12" s="4">
        <v>37</v>
      </c>
      <c r="H12" s="4" t="s">
        <v>13</v>
      </c>
      <c r="I12" s="4">
        <v>75</v>
      </c>
      <c r="J12" s="4">
        <v>12</v>
      </c>
      <c r="K12" s="4">
        <v>220</v>
      </c>
      <c r="L12" s="4">
        <v>411</v>
      </c>
      <c r="M12" s="4">
        <v>238</v>
      </c>
      <c r="N12" s="4">
        <v>160</v>
      </c>
      <c r="O12" s="4">
        <v>397</v>
      </c>
      <c r="P12" s="4">
        <v>7</v>
      </c>
      <c r="Q12" s="4">
        <f t="shared" si="0"/>
        <v>0.74</v>
      </c>
    </row>
    <row r="13" spans="1:17">
      <c r="A13" s="4" t="s">
        <v>101</v>
      </c>
      <c r="B13" s="4" t="s">
        <v>11</v>
      </c>
      <c r="C13" s="4">
        <v>45</v>
      </c>
      <c r="D13" s="4" t="s">
        <v>12</v>
      </c>
      <c r="E13" s="4">
        <v>92</v>
      </c>
      <c r="F13" s="4" t="s">
        <v>11</v>
      </c>
      <c r="G13" s="4">
        <v>45</v>
      </c>
      <c r="H13" s="4" t="s">
        <v>13</v>
      </c>
      <c r="I13" s="4">
        <v>90</v>
      </c>
      <c r="J13" s="4">
        <v>12</v>
      </c>
      <c r="K13" s="4">
        <v>220</v>
      </c>
      <c r="L13" s="4">
        <v>411</v>
      </c>
      <c r="M13" s="4">
        <v>238</v>
      </c>
      <c r="N13" s="4">
        <v>160</v>
      </c>
      <c r="O13" s="4">
        <v>397</v>
      </c>
      <c r="P13" s="4">
        <v>7</v>
      </c>
      <c r="Q13" s="4">
        <f t="shared" si="0"/>
        <v>0.9</v>
      </c>
    </row>
    <row r="14" spans="1:17">
      <c r="A14" s="4" t="s">
        <v>102</v>
      </c>
      <c r="B14" s="4" t="s">
        <v>11</v>
      </c>
      <c r="C14" s="4">
        <v>55</v>
      </c>
      <c r="D14" s="4" t="s">
        <v>12</v>
      </c>
      <c r="E14" s="4">
        <v>113</v>
      </c>
      <c r="F14" s="4" t="s">
        <v>11</v>
      </c>
      <c r="G14" s="4">
        <v>55</v>
      </c>
      <c r="H14" s="4" t="s">
        <v>13</v>
      </c>
      <c r="I14" s="4">
        <v>110</v>
      </c>
      <c r="J14" s="4">
        <v>16.5</v>
      </c>
      <c r="K14" s="4">
        <v>255</v>
      </c>
      <c r="L14" s="4">
        <v>453</v>
      </c>
      <c r="M14" s="4">
        <v>237</v>
      </c>
      <c r="N14" s="4">
        <v>190</v>
      </c>
      <c r="O14" s="4">
        <v>440</v>
      </c>
      <c r="P14" s="4">
        <v>7</v>
      </c>
      <c r="Q14" s="4">
        <f t="shared" si="0"/>
        <v>1.1000000000000001</v>
      </c>
    </row>
    <row r="15" spans="1:17">
      <c r="A15" s="4" t="s">
        <v>103</v>
      </c>
      <c r="B15" s="4" t="s">
        <v>11</v>
      </c>
      <c r="C15" s="4">
        <v>75</v>
      </c>
      <c r="D15" s="4" t="s">
        <v>12</v>
      </c>
      <c r="E15" s="4">
        <v>157</v>
      </c>
      <c r="F15" s="4" t="s">
        <v>11</v>
      </c>
      <c r="G15" s="4">
        <v>75</v>
      </c>
      <c r="H15" s="4" t="s">
        <v>13</v>
      </c>
      <c r="I15" s="4">
        <v>150</v>
      </c>
      <c r="J15" s="4">
        <v>26.2</v>
      </c>
      <c r="K15" s="4">
        <v>280</v>
      </c>
      <c r="L15" s="4">
        <v>582</v>
      </c>
      <c r="M15" s="4">
        <v>295</v>
      </c>
      <c r="N15" s="4">
        <v>200</v>
      </c>
      <c r="O15" s="4">
        <v>563</v>
      </c>
      <c r="P15" s="4">
        <v>9</v>
      </c>
      <c r="Q15" s="4">
        <f t="shared" si="0"/>
        <v>1.5</v>
      </c>
    </row>
    <row r="16" spans="1:17">
      <c r="A16" s="4" t="s">
        <v>104</v>
      </c>
      <c r="B16" s="4" t="s">
        <v>11</v>
      </c>
      <c r="C16" s="4">
        <v>93</v>
      </c>
      <c r="D16" s="4" t="s">
        <v>12</v>
      </c>
      <c r="E16" s="4">
        <v>180</v>
      </c>
      <c r="F16" s="4" t="s">
        <v>11</v>
      </c>
      <c r="G16" s="4">
        <v>93</v>
      </c>
      <c r="H16" s="4" t="s">
        <v>13</v>
      </c>
      <c r="I16" s="4">
        <v>170</v>
      </c>
      <c r="J16" s="4">
        <v>26.2</v>
      </c>
      <c r="K16" s="4">
        <v>280</v>
      </c>
      <c r="L16" s="4">
        <v>582</v>
      </c>
      <c r="M16" s="4">
        <v>295</v>
      </c>
      <c r="N16" s="4">
        <v>200</v>
      </c>
      <c r="O16" s="4">
        <v>563</v>
      </c>
      <c r="P16" s="4">
        <v>9</v>
      </c>
      <c r="Q16" s="4">
        <f t="shared" si="0"/>
        <v>1.86</v>
      </c>
    </row>
    <row r="17" spans="1:17">
      <c r="A17" s="4" t="s">
        <v>105</v>
      </c>
      <c r="B17" s="4" t="s">
        <v>11</v>
      </c>
      <c r="C17" s="4">
        <v>110</v>
      </c>
      <c r="D17" s="4" t="s">
        <v>12</v>
      </c>
      <c r="E17" s="4">
        <v>214</v>
      </c>
      <c r="F17" s="4" t="s">
        <v>11</v>
      </c>
      <c r="G17" s="4">
        <v>110</v>
      </c>
      <c r="H17" s="4" t="s">
        <v>13</v>
      </c>
      <c r="I17" s="4">
        <v>210</v>
      </c>
      <c r="J17" s="4">
        <v>40</v>
      </c>
      <c r="K17" s="4">
        <v>300</v>
      </c>
      <c r="L17" s="4">
        <v>685</v>
      </c>
      <c r="M17" s="4">
        <v>323</v>
      </c>
      <c r="N17" s="4">
        <v>200</v>
      </c>
      <c r="O17" s="4">
        <v>667</v>
      </c>
      <c r="P17" s="4">
        <v>11</v>
      </c>
      <c r="Q17" s="4">
        <f t="shared" si="0"/>
        <v>2.2000000000000002</v>
      </c>
    </row>
    <row r="18" spans="1:17">
      <c r="A18" s="4" t="s">
        <v>106</v>
      </c>
      <c r="B18" s="4" t="s">
        <v>11</v>
      </c>
      <c r="C18" s="4">
        <v>132</v>
      </c>
      <c r="D18" s="4" t="s">
        <v>12</v>
      </c>
      <c r="E18" s="4">
        <v>256</v>
      </c>
      <c r="F18" s="4" t="s">
        <v>11</v>
      </c>
      <c r="G18" s="4">
        <v>132</v>
      </c>
      <c r="H18" s="4" t="s">
        <v>13</v>
      </c>
      <c r="I18" s="4">
        <v>250</v>
      </c>
      <c r="J18" s="4">
        <v>41</v>
      </c>
      <c r="K18" s="4">
        <v>300</v>
      </c>
      <c r="L18" s="4">
        <v>685</v>
      </c>
      <c r="M18" s="4">
        <v>323</v>
      </c>
      <c r="N18" s="4">
        <v>200</v>
      </c>
      <c r="O18" s="4">
        <v>667</v>
      </c>
      <c r="P18" s="4">
        <v>11</v>
      </c>
      <c r="Q18" s="4">
        <f t="shared" si="0"/>
        <v>2.64</v>
      </c>
    </row>
    <row r="19" spans="1:17">
      <c r="A19" s="4" t="s">
        <v>107</v>
      </c>
      <c r="B19" s="4" t="s">
        <v>11</v>
      </c>
      <c r="C19" s="4">
        <v>160</v>
      </c>
      <c r="D19" s="4" t="s">
        <v>12</v>
      </c>
      <c r="E19" s="4">
        <v>307</v>
      </c>
      <c r="F19" s="4" t="s">
        <v>11</v>
      </c>
      <c r="G19" s="4">
        <v>160</v>
      </c>
      <c r="H19" s="4" t="s">
        <v>13</v>
      </c>
      <c r="I19" s="4">
        <v>300</v>
      </c>
      <c r="J19" s="4">
        <v>46.9</v>
      </c>
      <c r="K19" s="4">
        <v>360</v>
      </c>
      <c r="L19" s="4">
        <v>690</v>
      </c>
      <c r="M19" s="4">
        <v>330</v>
      </c>
      <c r="N19" s="4">
        <v>260</v>
      </c>
      <c r="O19" s="4">
        <v>660</v>
      </c>
      <c r="P19" s="4">
        <v>11</v>
      </c>
      <c r="Q19" s="4">
        <f t="shared" si="0"/>
        <v>3.2</v>
      </c>
    </row>
    <row r="20" spans="1:17">
      <c r="A20" s="4" t="s">
        <v>108</v>
      </c>
      <c r="B20" s="4" t="s">
        <v>11</v>
      </c>
      <c r="C20" s="4">
        <v>185</v>
      </c>
      <c r="D20" s="4" t="s">
        <v>12</v>
      </c>
      <c r="E20" s="4">
        <v>362</v>
      </c>
      <c r="F20" s="4" t="s">
        <v>11</v>
      </c>
      <c r="G20" s="4">
        <v>185</v>
      </c>
      <c r="H20" s="4" t="s">
        <v>13</v>
      </c>
      <c r="I20" s="4">
        <v>355</v>
      </c>
      <c r="J20" s="4">
        <v>72</v>
      </c>
      <c r="K20" s="4">
        <v>420</v>
      </c>
      <c r="L20" s="4">
        <v>840</v>
      </c>
      <c r="M20" s="4">
        <v>334</v>
      </c>
      <c r="N20" s="4" t="s">
        <v>14</v>
      </c>
      <c r="O20" s="4">
        <v>815</v>
      </c>
      <c r="P20" s="4">
        <v>11</v>
      </c>
      <c r="Q20" s="4">
        <f t="shared" si="0"/>
        <v>3.7</v>
      </c>
    </row>
    <row r="21" spans="1:17">
      <c r="A21" s="4" t="s">
        <v>109</v>
      </c>
      <c r="B21" s="4" t="s">
        <v>11</v>
      </c>
      <c r="C21" s="4">
        <v>200</v>
      </c>
      <c r="D21" s="4" t="s">
        <v>12</v>
      </c>
      <c r="E21" s="4">
        <v>385</v>
      </c>
      <c r="F21" s="4" t="s">
        <v>11</v>
      </c>
      <c r="G21" s="4">
        <v>200</v>
      </c>
      <c r="H21" s="4" t="s">
        <v>13</v>
      </c>
      <c r="I21" s="4">
        <v>380</v>
      </c>
      <c r="J21" s="4">
        <v>72</v>
      </c>
      <c r="K21" s="4">
        <v>420</v>
      </c>
      <c r="L21" s="4">
        <v>840</v>
      </c>
      <c r="M21" s="4">
        <v>334</v>
      </c>
      <c r="N21" s="4" t="s">
        <v>14</v>
      </c>
      <c r="O21" s="4">
        <v>815</v>
      </c>
      <c r="P21" s="4">
        <v>11</v>
      </c>
      <c r="Q21" s="4">
        <f t="shared" si="0"/>
        <v>4</v>
      </c>
    </row>
    <row r="22" spans="1:17">
      <c r="A22" s="4" t="s">
        <v>110</v>
      </c>
      <c r="B22" s="4" t="s">
        <v>11</v>
      </c>
      <c r="C22" s="4">
        <v>220</v>
      </c>
      <c r="D22" s="4" t="s">
        <v>12</v>
      </c>
      <c r="E22" s="4">
        <v>430</v>
      </c>
      <c r="F22" s="4" t="s">
        <v>11</v>
      </c>
      <c r="G22" s="4">
        <v>220</v>
      </c>
      <c r="H22" s="4" t="s">
        <v>13</v>
      </c>
      <c r="I22" s="4">
        <v>430</v>
      </c>
      <c r="J22" s="4">
        <v>106</v>
      </c>
      <c r="K22" s="4">
        <v>540</v>
      </c>
      <c r="L22" s="4">
        <v>934</v>
      </c>
      <c r="M22" s="4">
        <v>390</v>
      </c>
      <c r="N22" s="4" t="s">
        <v>15</v>
      </c>
      <c r="O22" s="4">
        <v>893</v>
      </c>
      <c r="P22" s="4">
        <v>11</v>
      </c>
      <c r="Q22" s="4">
        <f t="shared" si="0"/>
        <v>4.4000000000000004</v>
      </c>
    </row>
    <row r="23" spans="1:17">
      <c r="A23" s="4" t="s">
        <v>111</v>
      </c>
      <c r="B23" s="4" t="s">
        <v>11</v>
      </c>
      <c r="C23" s="4">
        <v>250</v>
      </c>
      <c r="D23" s="4" t="s">
        <v>12</v>
      </c>
      <c r="E23" s="4">
        <v>468</v>
      </c>
      <c r="F23" s="4" t="s">
        <v>11</v>
      </c>
      <c r="G23" s="4">
        <v>250</v>
      </c>
      <c r="H23" s="4" t="s">
        <v>13</v>
      </c>
      <c r="I23" s="4">
        <v>465</v>
      </c>
      <c r="J23" s="4">
        <v>106</v>
      </c>
      <c r="K23" s="4">
        <v>540</v>
      </c>
      <c r="L23" s="4">
        <v>934</v>
      </c>
      <c r="M23" s="4">
        <v>390</v>
      </c>
      <c r="N23" s="4" t="s">
        <v>15</v>
      </c>
      <c r="O23" s="4">
        <v>893</v>
      </c>
      <c r="P23" s="4">
        <v>11</v>
      </c>
      <c r="Q23" s="4">
        <f t="shared" si="0"/>
        <v>5</v>
      </c>
    </row>
    <row r="24" spans="1:17">
      <c r="A24" s="4" t="s">
        <v>112</v>
      </c>
      <c r="B24" s="4" t="s">
        <v>11</v>
      </c>
      <c r="C24" s="4">
        <v>280</v>
      </c>
      <c r="D24" s="4" t="s">
        <v>12</v>
      </c>
      <c r="E24" s="4">
        <v>525</v>
      </c>
      <c r="F24" s="4" t="s">
        <v>11</v>
      </c>
      <c r="G24" s="4">
        <v>280</v>
      </c>
      <c r="H24" s="4" t="s">
        <v>13</v>
      </c>
      <c r="I24" s="4">
        <v>520</v>
      </c>
      <c r="J24" s="4">
        <v>106.3</v>
      </c>
      <c r="K24" s="4">
        <v>540</v>
      </c>
      <c r="L24" s="4">
        <v>934</v>
      </c>
      <c r="M24" s="4">
        <v>390</v>
      </c>
      <c r="N24" s="4" t="s">
        <v>15</v>
      </c>
      <c r="O24" s="4">
        <v>893</v>
      </c>
      <c r="P24" s="4">
        <v>11</v>
      </c>
      <c r="Q24" s="4">
        <f t="shared" si="0"/>
        <v>5.6000000000000005</v>
      </c>
    </row>
    <row r="25" spans="1:17">
      <c r="A25" s="4" t="s">
        <v>113</v>
      </c>
      <c r="B25" s="4" t="s">
        <v>11</v>
      </c>
      <c r="C25" s="4">
        <v>315</v>
      </c>
      <c r="D25" s="4" t="s">
        <v>12</v>
      </c>
      <c r="E25" s="4">
        <v>590</v>
      </c>
      <c r="F25" s="4" t="s">
        <v>11</v>
      </c>
      <c r="G25" s="4">
        <v>315</v>
      </c>
      <c r="H25" s="4" t="s">
        <v>13</v>
      </c>
      <c r="I25" s="4">
        <v>585</v>
      </c>
      <c r="J25" s="4">
        <v>140</v>
      </c>
      <c r="K25" s="4">
        <v>640</v>
      </c>
      <c r="L25" s="4">
        <v>1035</v>
      </c>
      <c r="M25" s="4">
        <v>390</v>
      </c>
      <c r="N25" s="4" t="s">
        <v>16</v>
      </c>
      <c r="O25" s="4">
        <v>1003</v>
      </c>
      <c r="P25" s="4">
        <v>11</v>
      </c>
      <c r="Q25" s="4">
        <f t="shared" si="0"/>
        <v>6.3</v>
      </c>
    </row>
    <row r="26" spans="1:17">
      <c r="A26" s="4" t="s">
        <v>114</v>
      </c>
      <c r="B26" s="4" t="s">
        <v>11</v>
      </c>
      <c r="C26" s="4">
        <v>350</v>
      </c>
      <c r="D26" s="4" t="s">
        <v>12</v>
      </c>
      <c r="E26" s="4">
        <v>665</v>
      </c>
      <c r="F26" s="4" t="s">
        <v>11</v>
      </c>
      <c r="G26" s="4">
        <v>350</v>
      </c>
      <c r="H26" s="4" t="s">
        <v>13</v>
      </c>
      <c r="I26" s="4">
        <v>650</v>
      </c>
      <c r="J26" s="4">
        <v>140</v>
      </c>
      <c r="K26" s="4">
        <v>640</v>
      </c>
      <c r="L26" s="4">
        <v>1035</v>
      </c>
      <c r="M26" s="4">
        <v>390</v>
      </c>
      <c r="N26" s="4" t="s">
        <v>16</v>
      </c>
      <c r="O26" s="4">
        <v>1003</v>
      </c>
      <c r="P26" s="4">
        <v>11</v>
      </c>
      <c r="Q26" s="4">
        <f t="shared" si="0"/>
        <v>7</v>
      </c>
    </row>
    <row r="27" spans="1:17">
      <c r="A27" s="4" t="s">
        <v>115</v>
      </c>
      <c r="B27" s="4" t="s">
        <v>11</v>
      </c>
      <c r="C27" s="4">
        <v>400</v>
      </c>
      <c r="D27" s="4" t="s">
        <v>12</v>
      </c>
      <c r="E27" s="4">
        <v>785</v>
      </c>
      <c r="F27" s="4" t="s">
        <v>11</v>
      </c>
      <c r="G27" s="4">
        <v>400</v>
      </c>
      <c r="H27" s="4" t="s">
        <v>13</v>
      </c>
      <c r="I27" s="4">
        <v>754</v>
      </c>
      <c r="J27" s="4">
        <v>205</v>
      </c>
      <c r="K27" s="4">
        <v>860</v>
      </c>
      <c r="L27" s="4">
        <v>1200</v>
      </c>
      <c r="M27" s="4">
        <v>400</v>
      </c>
      <c r="N27" s="4" t="s">
        <v>17</v>
      </c>
      <c r="O27" s="4">
        <v>1164</v>
      </c>
      <c r="P27" s="4">
        <v>15</v>
      </c>
      <c r="Q27" s="4">
        <f t="shared" si="0"/>
        <v>8</v>
      </c>
    </row>
    <row r="28" spans="1:17">
      <c r="A28" s="4" t="s">
        <v>116</v>
      </c>
      <c r="B28" s="4" t="s">
        <v>11</v>
      </c>
      <c r="C28" s="4">
        <v>500</v>
      </c>
      <c r="D28" s="4" t="s">
        <v>12</v>
      </c>
      <c r="E28" s="4">
        <v>965</v>
      </c>
      <c r="F28" s="4" t="s">
        <v>11</v>
      </c>
      <c r="G28" s="4">
        <v>500</v>
      </c>
      <c r="H28" s="4" t="s">
        <v>13</v>
      </c>
      <c r="I28" s="4">
        <v>930</v>
      </c>
      <c r="J28" s="4">
        <v>210</v>
      </c>
      <c r="K28" s="4">
        <v>860</v>
      </c>
      <c r="L28" s="4">
        <v>1200</v>
      </c>
      <c r="M28" s="4">
        <v>400</v>
      </c>
      <c r="N28" s="4" t="s">
        <v>17</v>
      </c>
      <c r="O28" s="4">
        <v>1164</v>
      </c>
      <c r="P28" s="4">
        <v>15</v>
      </c>
      <c r="Q28" s="4">
        <f t="shared" si="0"/>
        <v>10</v>
      </c>
    </row>
    <row r="29" spans="1:17">
      <c r="A29" s="4" t="s">
        <v>117</v>
      </c>
      <c r="B29" s="4" t="s">
        <v>11</v>
      </c>
      <c r="C29" s="4">
        <v>560</v>
      </c>
      <c r="D29" s="4" t="s">
        <v>12</v>
      </c>
      <c r="E29" s="4">
        <v>1070</v>
      </c>
      <c r="F29" s="4" t="s">
        <v>11</v>
      </c>
      <c r="G29" s="4">
        <v>560</v>
      </c>
      <c r="H29" s="4" t="s">
        <v>13</v>
      </c>
      <c r="I29" s="4">
        <v>1050</v>
      </c>
      <c r="J29" s="4">
        <v>215</v>
      </c>
      <c r="K29" s="4">
        <v>860</v>
      </c>
      <c r="L29" s="4">
        <v>1200</v>
      </c>
      <c r="M29" s="4">
        <v>400</v>
      </c>
      <c r="N29" s="4" t="s">
        <v>17</v>
      </c>
      <c r="O29" s="4">
        <v>1164</v>
      </c>
      <c r="P29" s="4">
        <v>15</v>
      </c>
      <c r="Q29" s="4">
        <f t="shared" si="0"/>
        <v>11.200000000000001</v>
      </c>
    </row>
    <row r="30" spans="1:17">
      <c r="A30" s="4" t="s">
        <v>118</v>
      </c>
      <c r="B30" s="4" t="s">
        <v>11</v>
      </c>
      <c r="C30" s="4">
        <v>630</v>
      </c>
      <c r="D30" s="4" t="s">
        <v>12</v>
      </c>
      <c r="E30" s="4">
        <v>1210</v>
      </c>
      <c r="F30" s="4" t="s">
        <v>11</v>
      </c>
      <c r="G30" s="4">
        <v>630</v>
      </c>
      <c r="H30" s="4" t="s">
        <v>13</v>
      </c>
      <c r="I30" s="4">
        <v>1180</v>
      </c>
      <c r="J30" s="4">
        <v>280</v>
      </c>
      <c r="K30" s="4">
        <v>1200</v>
      </c>
      <c r="L30" s="4">
        <v>1757</v>
      </c>
      <c r="M30" s="4">
        <v>600</v>
      </c>
      <c r="N30" s="4">
        <v>260</v>
      </c>
      <c r="O30" s="4">
        <v>1080</v>
      </c>
      <c r="P30" s="4">
        <v>15</v>
      </c>
      <c r="Q30" s="4">
        <f t="shared" si="0"/>
        <v>12.6</v>
      </c>
    </row>
    <row r="31" spans="1:17">
      <c r="A31" s="4" t="s">
        <v>119</v>
      </c>
      <c r="B31" s="4" t="s">
        <v>11</v>
      </c>
      <c r="C31" s="4">
        <v>710</v>
      </c>
      <c r="D31" s="4" t="s">
        <v>12</v>
      </c>
      <c r="E31" s="4">
        <v>1465</v>
      </c>
      <c r="F31" s="4" t="s">
        <v>11</v>
      </c>
      <c r="G31" s="4">
        <v>710</v>
      </c>
      <c r="H31" s="4" t="s">
        <v>13</v>
      </c>
      <c r="I31" s="4">
        <v>1430</v>
      </c>
      <c r="J31" s="4">
        <v>285</v>
      </c>
      <c r="K31" s="4">
        <v>1200</v>
      </c>
      <c r="L31" s="4">
        <v>1757</v>
      </c>
      <c r="M31" s="4">
        <v>600</v>
      </c>
      <c r="N31" s="4">
        <v>260</v>
      </c>
      <c r="O31" s="4">
        <v>1080</v>
      </c>
      <c r="P31" s="4">
        <v>15</v>
      </c>
      <c r="Q31" s="4">
        <f t="shared" si="0"/>
        <v>14.200000000000001</v>
      </c>
    </row>
    <row r="32" spans="1:17">
      <c r="A32" s="4" t="s">
        <v>120</v>
      </c>
      <c r="B32" s="4" t="s">
        <v>11</v>
      </c>
      <c r="C32" s="4">
        <v>0.75</v>
      </c>
      <c r="D32" s="4" t="s">
        <v>18</v>
      </c>
      <c r="E32" s="4">
        <v>4.9000000000000004</v>
      </c>
      <c r="F32" s="4" t="s">
        <v>11</v>
      </c>
      <c r="G32" s="4">
        <v>0.75</v>
      </c>
      <c r="H32" s="4" t="s">
        <v>19</v>
      </c>
      <c r="I32" s="4">
        <v>4.0999999999999996</v>
      </c>
      <c r="J32" s="4">
        <v>1.7</v>
      </c>
      <c r="K32" s="4">
        <v>118</v>
      </c>
      <c r="L32" s="4">
        <v>185</v>
      </c>
      <c r="M32" s="4">
        <v>157</v>
      </c>
      <c r="N32" s="4">
        <v>106</v>
      </c>
      <c r="O32" s="4">
        <v>175</v>
      </c>
      <c r="P32" s="4">
        <v>4.5</v>
      </c>
      <c r="Q32" s="4">
        <f t="shared" si="0"/>
        <v>1.4999999999999999E-2</v>
      </c>
    </row>
    <row r="33" spans="1:17">
      <c r="A33" s="4" t="s">
        <v>121</v>
      </c>
      <c r="B33" s="4" t="s">
        <v>11</v>
      </c>
      <c r="C33" s="4">
        <v>1.5</v>
      </c>
      <c r="D33" s="4" t="s">
        <v>18</v>
      </c>
      <c r="E33" s="4">
        <v>8.4</v>
      </c>
      <c r="F33" s="4" t="s">
        <v>11</v>
      </c>
      <c r="G33" s="4">
        <v>1.5</v>
      </c>
      <c r="H33" s="4" t="s">
        <v>19</v>
      </c>
      <c r="I33" s="4">
        <v>7</v>
      </c>
      <c r="J33" s="4">
        <v>1.7</v>
      </c>
      <c r="K33" s="4">
        <v>118</v>
      </c>
      <c r="L33" s="4">
        <v>185</v>
      </c>
      <c r="M33" s="4">
        <v>157</v>
      </c>
      <c r="N33" s="4">
        <v>106</v>
      </c>
      <c r="O33" s="4">
        <v>175</v>
      </c>
      <c r="P33" s="4">
        <v>4.5</v>
      </c>
      <c r="Q33" s="4">
        <f t="shared" si="0"/>
        <v>0.03</v>
      </c>
    </row>
    <row r="34" spans="1:17">
      <c r="A34" s="4" t="s">
        <v>122</v>
      </c>
      <c r="B34" s="4" t="s">
        <v>11</v>
      </c>
      <c r="C34" s="4">
        <v>2.2000000000000002</v>
      </c>
      <c r="D34" s="4" t="s">
        <v>18</v>
      </c>
      <c r="E34" s="4">
        <v>11.5</v>
      </c>
      <c r="F34" s="4" t="s">
        <v>11</v>
      </c>
      <c r="G34" s="4">
        <v>2.2000000000000002</v>
      </c>
      <c r="H34" s="4" t="s">
        <v>19</v>
      </c>
      <c r="I34" s="4">
        <v>10</v>
      </c>
      <c r="J34" s="4">
        <v>1.7</v>
      </c>
      <c r="K34" s="4">
        <v>118</v>
      </c>
      <c r="L34" s="4">
        <v>185</v>
      </c>
      <c r="M34" s="4">
        <v>157</v>
      </c>
      <c r="N34" s="4">
        <v>106</v>
      </c>
      <c r="O34" s="4">
        <v>175</v>
      </c>
      <c r="P34" s="4">
        <v>4.5</v>
      </c>
      <c r="Q34" s="4">
        <f t="shared" si="0"/>
        <v>4.4000000000000004E-2</v>
      </c>
    </row>
    <row r="35" spans="1:17">
      <c r="A35" s="4" t="s">
        <v>123</v>
      </c>
      <c r="B35" s="4" t="s">
        <v>11</v>
      </c>
      <c r="C35" s="4">
        <v>4</v>
      </c>
      <c r="D35" s="4" t="s">
        <v>18</v>
      </c>
      <c r="E35" s="4">
        <v>18</v>
      </c>
      <c r="F35" s="4" t="s">
        <v>11</v>
      </c>
      <c r="G35" s="4">
        <v>4</v>
      </c>
      <c r="H35" s="4" t="s">
        <v>19</v>
      </c>
      <c r="I35" s="4">
        <v>15</v>
      </c>
      <c r="J35" s="4">
        <v>3.4</v>
      </c>
      <c r="K35" s="4">
        <v>160</v>
      </c>
      <c r="L35" s="4">
        <v>247</v>
      </c>
      <c r="M35" s="4">
        <v>177</v>
      </c>
      <c r="N35" s="4">
        <v>148</v>
      </c>
      <c r="O35" s="4">
        <v>235</v>
      </c>
      <c r="P35" s="4">
        <v>5.5</v>
      </c>
      <c r="Q35" s="4">
        <f t="shared" si="0"/>
        <v>0.08</v>
      </c>
    </row>
    <row r="36" spans="1:17">
      <c r="A36" s="4" t="s">
        <v>124</v>
      </c>
      <c r="B36" s="4" t="s">
        <v>11</v>
      </c>
      <c r="C36" s="4">
        <v>5.5</v>
      </c>
      <c r="D36" s="4" t="s">
        <v>18</v>
      </c>
      <c r="E36" s="4">
        <v>24</v>
      </c>
      <c r="F36" s="4" t="s">
        <v>11</v>
      </c>
      <c r="G36" s="4">
        <v>5.5</v>
      </c>
      <c r="H36" s="4" t="s">
        <v>19</v>
      </c>
      <c r="I36" s="4">
        <v>23</v>
      </c>
      <c r="J36" s="4">
        <v>3.65</v>
      </c>
      <c r="K36" s="4">
        <v>160</v>
      </c>
      <c r="L36" s="4">
        <v>247</v>
      </c>
      <c r="M36" s="4">
        <v>177</v>
      </c>
      <c r="N36" s="4">
        <v>148</v>
      </c>
      <c r="O36" s="4">
        <v>235</v>
      </c>
      <c r="P36" s="4">
        <v>5.5</v>
      </c>
      <c r="Q36" s="4">
        <f t="shared" si="0"/>
        <v>0.11</v>
      </c>
    </row>
    <row r="37" spans="1:17">
      <c r="A37" s="4" t="s">
        <v>125</v>
      </c>
      <c r="B37" s="4" t="s">
        <v>11</v>
      </c>
      <c r="C37" s="4">
        <v>7.5</v>
      </c>
      <c r="D37" s="4" t="s">
        <v>18</v>
      </c>
      <c r="E37" s="4">
        <v>37</v>
      </c>
      <c r="F37" s="4" t="s">
        <v>11</v>
      </c>
      <c r="G37" s="4">
        <v>7.5</v>
      </c>
      <c r="H37" s="4" t="s">
        <v>19</v>
      </c>
      <c r="I37" s="4">
        <v>31</v>
      </c>
      <c r="J37" s="4">
        <v>5.63</v>
      </c>
      <c r="K37" s="4">
        <v>220</v>
      </c>
      <c r="L37" s="4">
        <v>321</v>
      </c>
      <c r="M37" s="4">
        <v>198</v>
      </c>
      <c r="N37" s="4">
        <v>205</v>
      </c>
      <c r="O37" s="4">
        <v>305</v>
      </c>
      <c r="P37" s="4">
        <v>5.5</v>
      </c>
      <c r="Q37" s="4">
        <f t="shared" si="0"/>
        <v>0.15</v>
      </c>
    </row>
    <row r="38" spans="1:17">
      <c r="A38" s="4" t="s">
        <v>126</v>
      </c>
      <c r="B38" s="4" t="s">
        <v>11</v>
      </c>
      <c r="C38" s="4">
        <v>11</v>
      </c>
      <c r="D38" s="4" t="s">
        <v>18</v>
      </c>
      <c r="E38" s="4">
        <v>52</v>
      </c>
      <c r="F38" s="4" t="s">
        <v>11</v>
      </c>
      <c r="G38" s="4">
        <v>11</v>
      </c>
      <c r="H38" s="4" t="s">
        <v>19</v>
      </c>
      <c r="I38" s="4">
        <v>45</v>
      </c>
      <c r="J38" s="4">
        <v>6.5</v>
      </c>
      <c r="K38" s="4">
        <v>220</v>
      </c>
      <c r="L38" s="4">
        <v>321</v>
      </c>
      <c r="M38" s="4">
        <v>198</v>
      </c>
      <c r="N38" s="4">
        <v>205</v>
      </c>
      <c r="O38" s="4">
        <v>305</v>
      </c>
      <c r="P38" s="4">
        <v>5.5</v>
      </c>
      <c r="Q38" s="4">
        <f t="shared" si="0"/>
        <v>0.22</v>
      </c>
    </row>
    <row r="39" spans="1:17">
      <c r="A39" s="4" t="s">
        <v>127</v>
      </c>
      <c r="B39" s="4" t="s">
        <v>11</v>
      </c>
      <c r="C39" s="4">
        <v>15</v>
      </c>
      <c r="D39" s="4" t="s">
        <v>18</v>
      </c>
      <c r="E39" s="4">
        <v>68</v>
      </c>
      <c r="F39" s="4" t="s">
        <v>11</v>
      </c>
      <c r="G39" s="4">
        <v>15</v>
      </c>
      <c r="H39" s="4" t="s">
        <v>19</v>
      </c>
      <c r="I39" s="4">
        <v>58</v>
      </c>
      <c r="J39" s="4">
        <v>12</v>
      </c>
      <c r="K39" s="4">
        <v>220</v>
      </c>
      <c r="L39" s="4">
        <v>411</v>
      </c>
      <c r="M39" s="4">
        <v>238</v>
      </c>
      <c r="N39" s="4">
        <v>160</v>
      </c>
      <c r="O39" s="4">
        <v>397</v>
      </c>
      <c r="P39" s="4">
        <v>7</v>
      </c>
      <c r="Q39" s="4">
        <f t="shared" si="0"/>
        <v>0.3</v>
      </c>
    </row>
    <row r="40" spans="1:17">
      <c r="A40" s="4" t="s">
        <v>128</v>
      </c>
      <c r="B40" s="4" t="s">
        <v>11</v>
      </c>
      <c r="C40" s="4">
        <v>18.5</v>
      </c>
      <c r="D40" s="4" t="s">
        <v>18</v>
      </c>
      <c r="E40" s="4">
        <v>84</v>
      </c>
      <c r="F40" s="4" t="s">
        <v>11</v>
      </c>
      <c r="G40" s="4">
        <v>18.5</v>
      </c>
      <c r="H40" s="4" t="s">
        <v>19</v>
      </c>
      <c r="I40" s="4">
        <v>71</v>
      </c>
      <c r="J40" s="4">
        <v>12</v>
      </c>
      <c r="K40" s="4">
        <v>220</v>
      </c>
      <c r="L40" s="4">
        <v>411</v>
      </c>
      <c r="M40" s="4">
        <v>238</v>
      </c>
      <c r="N40" s="4">
        <v>160</v>
      </c>
      <c r="O40" s="4">
        <v>397</v>
      </c>
      <c r="P40" s="4">
        <v>7</v>
      </c>
      <c r="Q40" s="4">
        <f t="shared" si="0"/>
        <v>0.37</v>
      </c>
    </row>
    <row r="41" spans="1:17">
      <c r="A41" s="4" t="s">
        <v>129</v>
      </c>
      <c r="B41" s="4" t="s">
        <v>11</v>
      </c>
      <c r="C41" s="4">
        <v>22</v>
      </c>
      <c r="D41" s="4" t="s">
        <v>18</v>
      </c>
      <c r="E41" s="4">
        <v>94</v>
      </c>
      <c r="F41" s="4" t="s">
        <v>11</v>
      </c>
      <c r="G41" s="4">
        <v>22</v>
      </c>
      <c r="H41" s="4" t="s">
        <v>19</v>
      </c>
      <c r="I41" s="4">
        <v>85</v>
      </c>
      <c r="J41" s="4">
        <v>16.5</v>
      </c>
      <c r="K41" s="4">
        <v>255</v>
      </c>
      <c r="L41" s="4">
        <v>453</v>
      </c>
      <c r="M41" s="4">
        <v>237</v>
      </c>
      <c r="N41" s="4">
        <v>190</v>
      </c>
      <c r="O41" s="4">
        <v>440</v>
      </c>
      <c r="P41" s="4">
        <v>7</v>
      </c>
      <c r="Q41" s="4">
        <f t="shared" si="0"/>
        <v>0.44</v>
      </c>
    </row>
    <row r="42" spans="1:17">
      <c r="A42" s="4" t="s">
        <v>130</v>
      </c>
      <c r="B42" s="4" t="s">
        <v>11</v>
      </c>
      <c r="C42" s="4">
        <v>30</v>
      </c>
      <c r="D42" s="4" t="s">
        <v>18</v>
      </c>
      <c r="E42" s="4">
        <v>120</v>
      </c>
      <c r="F42" s="4" t="s">
        <v>11</v>
      </c>
      <c r="G42" s="4">
        <v>30</v>
      </c>
      <c r="H42" s="4" t="s">
        <v>19</v>
      </c>
      <c r="I42" s="4">
        <v>115</v>
      </c>
      <c r="J42" s="4">
        <v>26.2</v>
      </c>
      <c r="K42" s="4">
        <v>280</v>
      </c>
      <c r="L42" s="4">
        <v>582</v>
      </c>
      <c r="M42" s="4">
        <v>295</v>
      </c>
      <c r="N42" s="4">
        <v>200</v>
      </c>
      <c r="O42" s="4">
        <v>563</v>
      </c>
      <c r="P42" s="4">
        <v>9</v>
      </c>
      <c r="Q42" s="4">
        <f t="shared" si="0"/>
        <v>0.6</v>
      </c>
    </row>
    <row r="43" spans="1:17">
      <c r="A43" s="4" t="s">
        <v>131</v>
      </c>
      <c r="B43" s="4" t="s">
        <v>11</v>
      </c>
      <c r="C43" s="4">
        <v>37</v>
      </c>
      <c r="D43" s="4" t="s">
        <v>18</v>
      </c>
      <c r="E43" s="4">
        <v>160</v>
      </c>
      <c r="F43" s="4" t="s">
        <v>11</v>
      </c>
      <c r="G43" s="4">
        <v>37</v>
      </c>
      <c r="H43" s="4" t="s">
        <v>19</v>
      </c>
      <c r="I43" s="4">
        <v>145</v>
      </c>
      <c r="J43" s="4">
        <v>26.2</v>
      </c>
      <c r="K43" s="4">
        <v>280</v>
      </c>
      <c r="L43" s="4">
        <v>582</v>
      </c>
      <c r="M43" s="4">
        <v>295</v>
      </c>
      <c r="N43" s="4">
        <v>200</v>
      </c>
      <c r="O43" s="4">
        <v>563</v>
      </c>
      <c r="P43" s="4">
        <v>9</v>
      </c>
      <c r="Q43" s="4">
        <f t="shared" si="0"/>
        <v>0.74</v>
      </c>
    </row>
    <row r="44" spans="1:17">
      <c r="A44" s="4" t="s">
        <v>132</v>
      </c>
      <c r="B44" s="4" t="s">
        <v>11</v>
      </c>
      <c r="C44" s="4">
        <v>45</v>
      </c>
      <c r="D44" s="4" t="s">
        <v>18</v>
      </c>
      <c r="E44" s="4">
        <v>198</v>
      </c>
      <c r="F44" s="4" t="s">
        <v>11</v>
      </c>
      <c r="G44" s="4">
        <v>45</v>
      </c>
      <c r="H44" s="4" t="s">
        <v>19</v>
      </c>
      <c r="I44" s="4">
        <v>180</v>
      </c>
      <c r="J44" s="4">
        <v>40</v>
      </c>
      <c r="K44" s="4">
        <v>300</v>
      </c>
      <c r="L44" s="4">
        <v>685</v>
      </c>
      <c r="M44" s="4">
        <v>323</v>
      </c>
      <c r="N44" s="4">
        <v>200</v>
      </c>
      <c r="O44" s="4">
        <v>667</v>
      </c>
      <c r="P44" s="4">
        <v>11</v>
      </c>
      <c r="Q44" s="4">
        <f t="shared" si="0"/>
        <v>0.9</v>
      </c>
    </row>
    <row r="45" spans="1:17">
      <c r="A45" s="4" t="s">
        <v>133</v>
      </c>
      <c r="B45" s="4" t="s">
        <v>11</v>
      </c>
      <c r="C45" s="4">
        <v>55</v>
      </c>
      <c r="D45" s="4" t="s">
        <v>18</v>
      </c>
      <c r="E45" s="4">
        <v>237</v>
      </c>
      <c r="F45" s="4" t="s">
        <v>11</v>
      </c>
      <c r="G45" s="4">
        <v>55</v>
      </c>
      <c r="H45" s="4" t="s">
        <v>19</v>
      </c>
      <c r="I45" s="4">
        <v>215</v>
      </c>
      <c r="J45" s="4">
        <v>41</v>
      </c>
      <c r="K45" s="4">
        <v>300</v>
      </c>
      <c r="L45" s="4">
        <v>685</v>
      </c>
      <c r="M45" s="4">
        <v>323</v>
      </c>
      <c r="N45" s="4">
        <v>200</v>
      </c>
      <c r="O45" s="4">
        <v>667</v>
      </c>
      <c r="P45" s="4">
        <v>11</v>
      </c>
      <c r="Q45" s="4">
        <f t="shared" si="0"/>
        <v>1.1000000000000001</v>
      </c>
    </row>
    <row r="46" spans="1:17">
      <c r="A46" s="4" t="s">
        <v>134</v>
      </c>
      <c r="B46" s="4" t="s">
        <v>11</v>
      </c>
      <c r="C46" s="4">
        <v>75</v>
      </c>
      <c r="D46" s="4" t="s">
        <v>18</v>
      </c>
      <c r="E46" s="4">
        <v>317</v>
      </c>
      <c r="F46" s="4" t="s">
        <v>11</v>
      </c>
      <c r="G46" s="4">
        <v>75</v>
      </c>
      <c r="H46" s="4" t="s">
        <v>19</v>
      </c>
      <c r="I46" s="4">
        <v>283</v>
      </c>
      <c r="J46" s="4">
        <v>72</v>
      </c>
      <c r="K46" s="4">
        <v>420</v>
      </c>
      <c r="L46" s="4">
        <v>840</v>
      </c>
      <c r="M46" s="4">
        <v>334</v>
      </c>
      <c r="N46" s="4" t="s">
        <v>14</v>
      </c>
      <c r="O46" s="4">
        <v>815</v>
      </c>
      <c r="P46" s="4">
        <v>11</v>
      </c>
      <c r="Q46" s="4">
        <f t="shared" si="0"/>
        <v>1.5</v>
      </c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</sheetData>
  <sheetProtection algorithmName="SHA-512" hashValue="CYb2A+QZXsTZFX1mwmIKcRx7mr3HXtROibulxh0FDJIbWQ9ZINddjwFfeE4uOpJTS4YlD8yPuucVPLkxyX1BEA==" saltValue="L/FQ+IIpzk/0glVCTEjAKQ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content</vt:lpstr>
      <vt:lpstr>PDES-IP20</vt:lpstr>
      <vt:lpstr>PDES-IP20 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tech2</cp:lastModifiedBy>
  <dcterms:created xsi:type="dcterms:W3CDTF">2021-06-03T09:47:00Z</dcterms:created>
  <dcterms:modified xsi:type="dcterms:W3CDTF">2022-10-21T12:21:57Z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99A533CFDD294E3EAEC74C15DEF2B30F</vt:lpwstr>
  </property>
  <property fmtid="{D5CDD505-2E9C-101B-9397-08002B2CF9AE}" pid="3" name="KSOProductBuildVer">
    <vt:lpwstr>2052-3.8.0.6081</vt:lpwstr>
  </property>
</Properties>
</file>