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D:\Работа\"/>
    </mc:Choice>
  </mc:AlternateContent>
  <xr:revisionPtr revIDLastSave="0" documentId="13_ncr:1_{34AC1E68-476B-4CCB-A582-7CDD3874BC2F}" xr6:coauthVersionLast="47" xr6:coauthVersionMax="47" xr10:uidLastSave="{00000000-0000-0000-0000-000000000000}"/>
  <bookViews>
    <workbookView xWindow="-108" yWindow="-108" windowWidth="30936" windowHeight="16896" tabRatio="504" firstSheet="1" activeTab="2" xr2:uid="{00000000-000D-0000-FFFF-FFFF00000000}"/>
  </bookViews>
  <sheets>
    <sheet name="content" sheetId="5" r:id="rId1"/>
    <sheet name="PDES-IP65" sheetId="1" r:id="rId2"/>
    <sheet name="PDES-IP20" sheetId="3" r:id="rId3"/>
    <sheet name="1212" sheetId="6" state="hidden" r:id="rId4"/>
    <sheet name="PDES-IP20 DS" sheetId="4" state="hidden" r:id="rId5"/>
    <sheet name="PDES-IP65 DS" sheetId="2" state="hidden" r:id="rId6"/>
    <sheet name="HV-SS DS" sheetId="7" state="hidden" r:id="rId7"/>
  </sheets>
  <definedNames>
    <definedName name="_xlnm._FilterDatabase" localSheetId="1" hidden="1">'PDES-IP65'!$A$23:$D$76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3" l="1"/>
  <c r="B24" i="1"/>
  <c r="B1" i="7"/>
  <c r="A46" i="3"/>
  <c r="Q1" i="4"/>
  <c r="P1" i="4"/>
  <c r="O1" i="4"/>
  <c r="N1" i="4"/>
  <c r="M1" i="4"/>
  <c r="L1" i="4"/>
  <c r="K1" i="4"/>
  <c r="J1" i="4"/>
  <c r="I1" i="4"/>
  <c r="Q1" i="2"/>
  <c r="P1" i="2"/>
  <c r="O1" i="2"/>
  <c r="N1" i="2"/>
  <c r="M1" i="2"/>
  <c r="L1" i="2"/>
  <c r="K1" i="2"/>
  <c r="J1" i="2"/>
  <c r="H1" i="2"/>
  <c r="G1" i="2"/>
  <c r="E1" i="2"/>
  <c r="F1" i="2"/>
  <c r="H1" i="4"/>
  <c r="G1" i="4"/>
  <c r="F1" i="4"/>
  <c r="M6" i="6" l="1"/>
  <c r="E1" i="4"/>
  <c r="D1" i="4"/>
  <c r="A23" i="3"/>
  <c r="A45" i="3" s="1"/>
  <c r="Q48" i="2" l="1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Q3" i="2"/>
  <c r="G3" i="2"/>
  <c r="Q2" i="2"/>
  <c r="D1" i="2"/>
  <c r="C1" i="2"/>
  <c r="B1" i="2"/>
  <c r="Q48" i="4"/>
  <c r="Q47" i="4"/>
  <c r="Q46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Q5" i="4"/>
  <c r="Q4" i="4"/>
  <c r="Q3" i="4"/>
  <c r="G3" i="4"/>
  <c r="Q2" i="4"/>
  <c r="C1" i="4"/>
  <c r="B1" i="4"/>
  <c r="AD52" i="6"/>
  <c r="T36" i="6"/>
  <c r="AG6" i="6"/>
  <c r="AG5" i="6"/>
  <c r="D47" i="3"/>
  <c r="C47" i="3"/>
  <c r="B47" i="3"/>
  <c r="A47" i="3"/>
  <c r="D46" i="3"/>
  <c r="C46" i="3"/>
  <c r="B46" i="3"/>
  <c r="B28" i="3"/>
  <c r="D47" i="1"/>
  <c r="C47" i="1"/>
  <c r="B47" i="1"/>
  <c r="D46" i="1"/>
  <c r="C46" i="1"/>
  <c r="A23" i="1"/>
  <c r="A45" i="1" s="1"/>
  <c r="B29" i="3" l="1"/>
  <c r="B52" i="3" s="1"/>
  <c r="B36" i="3"/>
  <c r="B51" i="3"/>
  <c r="B53" i="3"/>
  <c r="B35" i="3"/>
  <c r="B55" i="3"/>
  <c r="B32" i="3"/>
  <c r="B30" i="3"/>
  <c r="B56" i="3"/>
  <c r="B54" i="3"/>
  <c r="B39" i="3"/>
  <c r="B50" i="3"/>
  <c r="D31" i="3"/>
  <c r="B37" i="3"/>
  <c r="B29" i="1"/>
  <c r="B28" i="1"/>
  <c r="B35" i="1"/>
  <c r="B32" i="1"/>
  <c r="B30" i="1"/>
  <c r="B36" i="1"/>
  <c r="B46" i="1"/>
  <c r="B39" i="1" l="1"/>
  <c r="B54" i="1" l="1"/>
  <c r="B52" i="1"/>
  <c r="B53" i="1"/>
  <c r="B37" i="1"/>
  <c r="B50" i="1"/>
  <c r="D31" i="1"/>
  <c r="B51" i="1"/>
  <c r="B56" i="1"/>
  <c r="B55" i="1"/>
</calcChain>
</file>

<file path=xl/sharedStrings.xml><?xml version="1.0" encoding="utf-8"?>
<sst xmlns="http://schemas.openxmlformats.org/spreadsheetml/2006/main" count="1003" uniqueCount="386">
  <si>
    <t>IP65 PDES</t>
  </si>
  <si>
    <t>IP20 PDES</t>
  </si>
  <si>
    <t>High voltage soft starter</t>
  </si>
  <si>
    <t>Model</t>
  </si>
  <si>
    <t>PD ES0132D-4T-IP65T</t>
  </si>
  <si>
    <t>e-mail</t>
  </si>
  <si>
    <t>47~63</t>
  </si>
  <si>
    <t>1:100(SVC) 1:1000(FVC )</t>
  </si>
  <si>
    <t>±0.5%( SVC) ±0. 02%( FVC)</t>
  </si>
  <si>
    <t>0.5Hz/100 %</t>
  </si>
  <si>
    <t>0~600</t>
  </si>
  <si>
    <t>IP65</t>
  </si>
  <si>
    <t>CE/ISO9001</t>
  </si>
  <si>
    <t>PD ES05D5K-4T</t>
  </si>
  <si>
    <t>IP20</t>
  </si>
  <si>
    <t>Company name Issued by Phone number Fax no.
e-mail address</t>
  </si>
  <si>
    <t>Receiver</t>
  </si>
  <si>
    <t>From</t>
  </si>
  <si>
    <t>CMV500-4T</t>
  </si>
  <si>
    <t>Transient voltage overheat protection</t>
  </si>
  <si>
    <t>dv/dt snubber network</t>
  </si>
  <si>
    <t>-20~+50℃</t>
  </si>
  <si>
    <t>cut off any phase of primary power supply in the course of starting or operation</t>
  </si>
  <si>
    <t>0~100%</t>
  </si>
  <si>
    <t>0~120S</t>
  </si>
  <si>
    <t>Modbus RTU</t>
  </si>
  <si>
    <t>Function</t>
  </si>
  <si>
    <t>Operation state and programming can be observed through communication interface</t>
  </si>
  <si>
    <t>Network connection</t>
  </si>
  <si>
    <t>Each can communicate with 31CMV in network</t>
  </si>
  <si>
    <t>Communication interface</t>
  </si>
  <si>
    <t>RS485</t>
  </si>
  <si>
    <t>Operation interface</t>
  </si>
  <si>
    <t>LDC Display</t>
  </si>
  <si>
    <t>LCD display/touch screen display</t>
  </si>
  <si>
    <t>Keyboard</t>
  </si>
  <si>
    <t>6 pcs touch membrane keyboard</t>
  </si>
  <si>
    <t>Language</t>
  </si>
  <si>
    <t>English/Chinese</t>
  </si>
  <si>
    <t>Meter display</t>
  </si>
  <si>
    <t>Voltage of primary power supply</t>
  </si>
  <si>
    <t>Display voltage of 3 phase primary power supply</t>
  </si>
  <si>
    <t>Three phase current</t>
  </si>
  <si>
    <t>Display current of 3 phase major loop</t>
  </si>
  <si>
    <t>Data record</t>
  </si>
  <si>
    <t>Fault history</t>
  </si>
  <si>
    <t>Record  recent 15 fault</t>
  </si>
  <si>
    <t>History of numbers of start</t>
  </si>
  <si>
    <t>Record number of starts for the soft starter</t>
  </si>
  <si>
    <t>Outline Dimension</t>
  </si>
  <si>
    <t>W*H*L(Width*Height*Depth)  ,unti:mm</t>
  </si>
  <si>
    <t>Order information</t>
  </si>
  <si>
    <t>Upper power condition</t>
  </si>
  <si>
    <t>Motor rated voltage, current,power, speed</t>
  </si>
  <si>
    <t>Motor drive load type(Such as wind machniem ,water pump etc)</t>
  </si>
  <si>
    <t>Equipment incoming/outgoing cables</t>
  </si>
  <si>
    <t>Operation environment</t>
  </si>
  <si>
    <t>For other requirements, please specify</t>
  </si>
  <si>
    <t>Project name</t>
  </si>
  <si>
    <t>Project ID</t>
  </si>
  <si>
    <t>Created by:                            Created on: 2022-1-30</t>
  </si>
  <si>
    <t>Last update</t>
  </si>
  <si>
    <t>PD ES01D5K-4T</t>
  </si>
  <si>
    <t>AC 3PH</t>
  </si>
  <si>
    <t>360~460</t>
  </si>
  <si>
    <t>0~460</t>
  </si>
  <si>
    <t>PD ES02D2K-4T</t>
  </si>
  <si>
    <t>PD ES04D0K-4T</t>
  </si>
  <si>
    <t>PD ES07D5K-4T</t>
  </si>
  <si>
    <t>PD ES0011D-4T</t>
  </si>
  <si>
    <t>PD ES0015D-4T</t>
  </si>
  <si>
    <t>PD ES0018D-4T</t>
  </si>
  <si>
    <t>PD ES0022D-4T</t>
  </si>
  <si>
    <t>PD ES0030D-4T</t>
  </si>
  <si>
    <t>PD ES0037D-4T</t>
  </si>
  <si>
    <t>PD ES0045D-4T</t>
  </si>
  <si>
    <t>PD ES0055D-4T</t>
  </si>
  <si>
    <t>PD ES0075D-4T</t>
  </si>
  <si>
    <t>PD ES0093D-4T</t>
  </si>
  <si>
    <t>PD ES0110D-4T</t>
  </si>
  <si>
    <t>PD ES0132D-4T</t>
  </si>
  <si>
    <t>PD ES0160D-4T</t>
  </si>
  <si>
    <t>PD ES0185D-4T</t>
  </si>
  <si>
    <t>150*150</t>
  </si>
  <si>
    <t>PD ES0200D-4T</t>
  </si>
  <si>
    <t>PD ES0220D-4T</t>
  </si>
  <si>
    <t>200*200</t>
  </si>
  <si>
    <t>PD ES0250D-4T</t>
  </si>
  <si>
    <t>PD ES0280D-4T</t>
  </si>
  <si>
    <t>PD ES0315D-4T</t>
  </si>
  <si>
    <t>250*250</t>
  </si>
  <si>
    <t>PD ES0350D-4T</t>
  </si>
  <si>
    <t>PD ES0400D-4T</t>
  </si>
  <si>
    <t>350*350</t>
  </si>
  <si>
    <t>PD ES0500D-4T</t>
  </si>
  <si>
    <t>PD ES0560D-4T</t>
  </si>
  <si>
    <t>PD ES0630D-4T</t>
  </si>
  <si>
    <t>PD ES0710D-4T</t>
  </si>
  <si>
    <t>PD ES0800D-4T</t>
  </si>
  <si>
    <t>PD ES075K-2T</t>
  </si>
  <si>
    <t>200~240</t>
  </si>
  <si>
    <t>0~240</t>
  </si>
  <si>
    <t>PD ES01D5K-2T</t>
  </si>
  <si>
    <t>PD ES02D2K-2T</t>
  </si>
  <si>
    <t>PD ES04D0K-2T</t>
  </si>
  <si>
    <t>PD ES05D5K-2T</t>
  </si>
  <si>
    <t>PD ES07D5K-2T</t>
  </si>
  <si>
    <t>PD ES0011D-2T</t>
  </si>
  <si>
    <t>PD ES0015D-2T</t>
  </si>
  <si>
    <t>PD ES0018D-2T</t>
  </si>
  <si>
    <t>PD ES0022D-2T</t>
  </si>
  <si>
    <t>PD ES0030D-2T</t>
  </si>
  <si>
    <t>PD ES0037D-2T</t>
  </si>
  <si>
    <t>PD ES0045D-2T</t>
  </si>
  <si>
    <t>PD ES0055D-2T</t>
  </si>
  <si>
    <t>PD ES0075D-2T</t>
  </si>
  <si>
    <t>PD ES01D5K-4T-IP65</t>
  </si>
  <si>
    <t>PD ES02D2K-4T-IP65</t>
  </si>
  <si>
    <t>PD ES04D0K-4T-IP65</t>
  </si>
  <si>
    <t>PD ES05D5K-4T-IP65</t>
  </si>
  <si>
    <t>PD ES07D5K-4T-IP65</t>
  </si>
  <si>
    <t>PD ES0011D-4T-IP65</t>
  </si>
  <si>
    <t>PD ES0015D-4T-IP65</t>
  </si>
  <si>
    <t>PD ES0018D-4T-IP65</t>
  </si>
  <si>
    <t>PD ES0022D-4T-IP65</t>
  </si>
  <si>
    <t>PD ES0030D-4T-IP65</t>
  </si>
  <si>
    <t>PD ES0037D-4T-IP65</t>
  </si>
  <si>
    <t>PD ES0045D-4T-IP65</t>
  </si>
  <si>
    <t>PD ES0055D-4T-IP65</t>
  </si>
  <si>
    <t>PD ES0075D-4T-IP65</t>
  </si>
  <si>
    <t>PD ES0093D-4T-IP65</t>
  </si>
  <si>
    <t>PD ES0110D-4T-IP65</t>
  </si>
  <si>
    <t>PD ES0160D-4T-IP65</t>
  </si>
  <si>
    <t>PD ES0185D-4T-IP65</t>
  </si>
  <si>
    <t>PD ES0200D-4T-IP65</t>
  </si>
  <si>
    <t>PD ES0220D-4T-IP65</t>
  </si>
  <si>
    <t>PD ES0250D-4T-IP65</t>
  </si>
  <si>
    <t>PD ES0280D-4T-IP65</t>
  </si>
  <si>
    <t>PD ES0315D-4T-IP65</t>
  </si>
  <si>
    <t>PD ES0350D-4T-IP65</t>
  </si>
  <si>
    <t>PD ES0400D-4T-IP65</t>
  </si>
  <si>
    <t>PD ES0500D-4T-IP65</t>
  </si>
  <si>
    <t>PD ES0560D-4T-IP65</t>
  </si>
  <si>
    <t>PD ES0630D-4T-IP65</t>
  </si>
  <si>
    <t>PD ES0710D-4T-IP65</t>
  </si>
  <si>
    <t>PD ES0800D-4T-IP65</t>
  </si>
  <si>
    <t>PD ES055K-2T-IP65</t>
  </si>
  <si>
    <t>PD ES075K-2T-IP65</t>
  </si>
  <si>
    <t>PD ES01D5K-2T-IP65</t>
  </si>
  <si>
    <t>PD ES02D2K-2T-IP65</t>
  </si>
  <si>
    <t>PD ES04D0K-2T-IP65</t>
  </si>
  <si>
    <t>PD ES05D5K-2T-IP65</t>
  </si>
  <si>
    <t>PD ES07D5K-2T-IP65</t>
  </si>
  <si>
    <t>PD ES0011D-2T-IP65</t>
  </si>
  <si>
    <t>PD ES0015D-2T-IP65</t>
  </si>
  <si>
    <t>PD ES0018D-2T-IP65</t>
  </si>
  <si>
    <t>PD ES0022D-2T-IP65</t>
  </si>
  <si>
    <t>PD ES0030D-2T-IP65</t>
  </si>
  <si>
    <t>PD ES0037D-2T-IP65</t>
  </si>
  <si>
    <t>PD ES0045D-2T-IP65</t>
  </si>
  <si>
    <t>PD ES0055D-2T-IP65</t>
  </si>
  <si>
    <t>PD ES0075D-2T-IP65</t>
  </si>
  <si>
    <t>CMV315-4T</t>
  </si>
  <si>
    <t>1000*2300*1500</t>
  </si>
  <si>
    <t>315/420</t>
  </si>
  <si>
    <t>CMV355-4T</t>
  </si>
  <si>
    <t>355/475</t>
  </si>
  <si>
    <t>CMV400-4T</t>
  </si>
  <si>
    <t>400/530</t>
  </si>
  <si>
    <t>CMV450-4T</t>
  </si>
  <si>
    <t>450/600</t>
  </si>
  <si>
    <t>500/670</t>
  </si>
  <si>
    <t>CMV560-4T</t>
  </si>
  <si>
    <t>560/750</t>
  </si>
  <si>
    <t>CMV630-4T</t>
  </si>
  <si>
    <t>630/850</t>
  </si>
  <si>
    <t>CMV710-4T</t>
  </si>
  <si>
    <t>710/950</t>
  </si>
  <si>
    <t>CMV800-4T</t>
  </si>
  <si>
    <t>800/1065</t>
  </si>
  <si>
    <t>CMV900-4T</t>
  </si>
  <si>
    <t>900/1200</t>
  </si>
  <si>
    <t>CMV1000-4T</t>
  </si>
  <si>
    <t>1000/1350</t>
  </si>
  <si>
    <t>CMV1250-4T</t>
  </si>
  <si>
    <t>1250/1650</t>
  </si>
  <si>
    <t>CMV1600-4T</t>
  </si>
  <si>
    <t>1600/2100</t>
  </si>
  <si>
    <t>CMV2500-4T</t>
  </si>
  <si>
    <t>1000*2300*1660</t>
  </si>
  <si>
    <t>2500/3300</t>
  </si>
  <si>
    <t>CMV315-3T</t>
  </si>
  <si>
    <t>CMV355-3T</t>
  </si>
  <si>
    <t>CMV400-3T</t>
  </si>
  <si>
    <t>CMV450-3T</t>
  </si>
  <si>
    <t>CMV500-3T</t>
  </si>
  <si>
    <t>CMV560-3T</t>
  </si>
  <si>
    <t>CMV630-3T</t>
  </si>
  <si>
    <t>CMV710-3T</t>
  </si>
  <si>
    <t>CMV800-3T</t>
  </si>
  <si>
    <t>CMV900-3T</t>
  </si>
  <si>
    <t>CMV1000-3T</t>
  </si>
  <si>
    <t>CMV1250-3T</t>
  </si>
  <si>
    <t>CMV1600-3T</t>
  </si>
  <si>
    <t>CMV2500-3T</t>
  </si>
  <si>
    <t>≥600</t>
  </si>
  <si>
    <t>Reserved</t>
  </si>
  <si>
    <t>CMV315-6T</t>
  </si>
  <si>
    <t>CMV355-6T</t>
  </si>
  <si>
    <t>CMV420-6T</t>
  </si>
  <si>
    <t>420/560</t>
  </si>
  <si>
    <t>CMV450-6T</t>
  </si>
  <si>
    <t>CMV500-6T</t>
  </si>
  <si>
    <t>CMV560-6T</t>
  </si>
  <si>
    <t>CMV630-6T</t>
  </si>
  <si>
    <t>CMV710-6T</t>
  </si>
  <si>
    <t>CMV800-6T</t>
  </si>
  <si>
    <t>CMV900-6T</t>
  </si>
  <si>
    <t>CMV1000-6T</t>
  </si>
  <si>
    <t>CMV1250-6T</t>
  </si>
  <si>
    <t>CMV1600-6T</t>
  </si>
  <si>
    <t>CMV2500-6T</t>
  </si>
  <si>
    <t>CMV3300-6T</t>
  </si>
  <si>
    <t>3300/4400</t>
  </si>
  <si>
    <t>CMV4150-6T</t>
  </si>
  <si>
    <t>4150/5500</t>
  </si>
  <si>
    <t>CMV5000-6T</t>
  </si>
  <si>
    <t>5000/6600</t>
  </si>
  <si>
    <t>CMV315-10T</t>
  </si>
  <si>
    <t>CMV355-10T</t>
  </si>
  <si>
    <t>CMV420-10T</t>
  </si>
  <si>
    <t>CMV450-10T</t>
  </si>
  <si>
    <t>CMV500-10T</t>
  </si>
  <si>
    <t>CMV560-10T</t>
  </si>
  <si>
    <t>CMV630-10T</t>
  </si>
  <si>
    <t>CMV710-10T</t>
  </si>
  <si>
    <t>CMV800-10T</t>
  </si>
  <si>
    <t>CMV900-10T</t>
  </si>
  <si>
    <t>CMV1000-10T</t>
  </si>
  <si>
    <t>CMV1250-10T</t>
  </si>
  <si>
    <t>CMV1500-10T</t>
  </si>
  <si>
    <t>CMV1800-10T</t>
  </si>
  <si>
    <t>1800/2400</t>
  </si>
  <si>
    <t>CMV2250-10T</t>
  </si>
  <si>
    <t>2250/3000</t>
  </si>
  <si>
    <t>CMV2500-10T</t>
  </si>
  <si>
    <t>CMV2800-10T</t>
  </si>
  <si>
    <t>CMV3500-10T</t>
  </si>
  <si>
    <t>2800/3750</t>
  </si>
  <si>
    <t>CMV4000-10T</t>
  </si>
  <si>
    <t>3500/4700</t>
  </si>
  <si>
    <t>CMV4500-10T</t>
  </si>
  <si>
    <t>4500/6000</t>
  </si>
  <si>
    <t>CMV5500-10T</t>
  </si>
  <si>
    <t>5500/7300</t>
  </si>
  <si>
    <t>CMV6000-10T</t>
  </si>
  <si>
    <t>6000/8000</t>
  </si>
  <si>
    <t>CMV7000-10T</t>
  </si>
  <si>
    <t>7000/9300</t>
  </si>
  <si>
    <t>CMV8500-10T</t>
  </si>
  <si>
    <t>8500/11300</t>
  </si>
  <si>
    <t>Модель</t>
  </si>
  <si>
    <t>Технические данные                                                                                          Item No.
CMV High Voltage Solid Soft Starter                                                          Revision Number</t>
  </si>
  <si>
    <t>Мощность (кВт/л.с.)</t>
  </si>
  <si>
    <t>Номинальное напряжение (В)</t>
  </si>
  <si>
    <t>Номинальный ток (А)</t>
  </si>
  <si>
    <t>Тип нагрузки</t>
  </si>
  <si>
    <t>Трехфазный высоковольтный асинхронный и синхронный двигатель</t>
  </si>
  <si>
    <t>Последовательность фаз</t>
  </si>
  <si>
    <t>Параметра настройки позволяют работать с любой последовательностью фаз</t>
  </si>
  <si>
    <t>Байпасный контактор</t>
  </si>
  <si>
    <t>Начальная частота</t>
  </si>
  <si>
    <t>Контактор с возможностью прямого пуска</t>
  </si>
  <si>
    <t>1~ 3 раза в час</t>
  </si>
  <si>
    <t>Относительная влажность</t>
  </si>
  <si>
    <t>5% ~ 95%, без конденсации</t>
  </si>
  <si>
    <t>Температура окружающей среды</t>
  </si>
  <si>
    <t>Высота</t>
  </si>
  <si>
    <t>Меньше 1500 м (укажите, если выше)</t>
  </si>
  <si>
    <t>Основная техническая информация</t>
  </si>
  <si>
    <t>Функции защиты</t>
  </si>
  <si>
    <t>Защита от перегрузки</t>
  </si>
  <si>
    <t xml:space="preserve"> 10A, 15A, 20A, 25A, 30 A, ВЫКЛ.</t>
  </si>
  <si>
    <t>Защита под нагрузкой</t>
  </si>
  <si>
    <t>Степень защиты от перегрузки: 0 ~ 99%; Время действия защиты от перегрузки: 0 ~ 250 с</t>
  </si>
  <si>
    <t>Защита от обрыва фаз</t>
  </si>
  <si>
    <t>Защита от перенапряжения</t>
  </si>
  <si>
    <t>120% от номинального значения</t>
  </si>
  <si>
    <t>Защита от пониженного напряжения</t>
  </si>
  <si>
    <t>70% от номинального напряжения</t>
  </si>
  <si>
    <t>Чередование фаз</t>
  </si>
  <si>
    <t>Позволяет работать с любой последовательностью фаз (задаётся в настройках)</t>
  </si>
  <si>
    <t>Защита от заземления</t>
  </si>
  <si>
    <t>Защита доступна, когда ток заземления превышает установленный клапан</t>
  </si>
  <si>
    <t>Защита перекоса по току</t>
  </si>
  <si>
    <t>Время срабатывания</t>
  </si>
  <si>
    <t>Связь</t>
  </si>
  <si>
    <t>Протокол</t>
  </si>
  <si>
    <t>Телефон</t>
  </si>
  <si>
    <t>Факс</t>
  </si>
  <si>
    <t>Наименование компании</t>
  </si>
  <si>
    <t>Входные</t>
  </si>
  <si>
    <t>Номинальныя мощность (кВт)</t>
  </si>
  <si>
    <t>Напряжение питания (В)</t>
  </si>
  <si>
    <t>Частота питающей сети (Гц)</t>
  </si>
  <si>
    <t>Номинальный входной ток, А</t>
  </si>
  <si>
    <t>Коэффициент мощности</t>
  </si>
  <si>
    <t>Эффективность</t>
  </si>
  <si>
    <t>Уровень шума (1м)</t>
  </si>
  <si>
    <t>Потеря мощности (кВт)</t>
  </si>
  <si>
    <t>Диапазон регулировки частоты, Гц</t>
  </si>
  <si>
    <t>Точность регулирования</t>
  </si>
  <si>
    <t>Выходные</t>
  </si>
  <si>
    <t>Число фаз</t>
  </si>
  <si>
    <t>Конечный получатель:</t>
  </si>
  <si>
    <t>Общие технические характеристики</t>
  </si>
  <si>
    <t>Пусковой момент</t>
  </si>
  <si>
    <t>Выходная частота (Гц)</t>
  </si>
  <si>
    <t>Номинальный выходной ток, А</t>
  </si>
  <si>
    <t>Тип управления двигателем</t>
  </si>
  <si>
    <t>Скаларное управление V/F</t>
  </si>
  <si>
    <t>Прямая линия V/F; многоточечная кривая V/F; квадратичная кривая V/F , Разделение V/F</t>
  </si>
  <si>
    <t>Форсирование момента</t>
  </si>
  <si>
    <t>Автоматическое форсирование;         0,1-30% для ручного форсирования</t>
  </si>
  <si>
    <t>Торможение постоянным
током</t>
  </si>
  <si>
    <t>Поддерживает запуск и остановку тормоза постоянного тока</t>
  </si>
  <si>
    <t>Скалярное V/F-регулирование , Векторное управление в разомкнутом контуре (SVC), Векторное управление в замкнутом контуре (FVC)</t>
  </si>
  <si>
    <t>Номинальные характеристики</t>
  </si>
  <si>
    <t>Входные терминалы</t>
  </si>
  <si>
    <t>1. 4 программируемых дискретных входа,  
2.  аналоговый вход напряжения 0~10В DC или токовый 0…20 мА</t>
  </si>
  <si>
    <t>Выходные терминалы</t>
  </si>
  <si>
    <t>1.   4  релейный выхода
2.  1 аналоговый выход: напряжения 0~10В DC или токовый 0…20 мА</t>
  </si>
  <si>
    <t>Перегрузочная способность</t>
  </si>
  <si>
    <t>120% от номинального тока в течении 60 с, 150% от номинального тока в течении 3 с</t>
  </si>
  <si>
    <t>Управление по времени</t>
  </si>
  <si>
    <t>Диапазон времени: от 0,0 до 6500,0 минут</t>
  </si>
  <si>
    <t>Характеристики окружающей среды</t>
  </si>
  <si>
    <t>Механические характеристики</t>
  </si>
  <si>
    <t>Степень защиты</t>
  </si>
  <si>
    <t>Масса (кг)</t>
  </si>
  <si>
    <t>Габаритный  Размер A (мм)</t>
  </si>
  <si>
    <t>Габаритный  Размер H (мм)</t>
  </si>
  <si>
    <t>Габаритный  Размер D (мм)</t>
  </si>
  <si>
    <t>Установочный  размер W (мм)</t>
  </si>
  <si>
    <t>Установочный  размер B (мм)</t>
  </si>
  <si>
    <t>Установочный  размер d (мм)</t>
  </si>
  <si>
    <t>Влажность</t>
  </si>
  <si>
    <t>Охлаждение</t>
  </si>
  <si>
    <t>Рабочая температура</t>
  </si>
  <si>
    <t>Температура хранения</t>
  </si>
  <si>
    <r>
      <t>-20 ~+60</t>
    </r>
    <r>
      <rPr>
        <sz val="10"/>
        <rFont val="宋体"/>
        <charset val="134"/>
      </rPr>
      <t>℃</t>
    </r>
  </si>
  <si>
    <t>-10 ~+40℃</t>
  </si>
  <si>
    <t>не более 90% RH (без образования конденсата)</t>
  </si>
  <si>
    <t>Вибрация</t>
  </si>
  <si>
    <t>Высота над уровнем моря</t>
  </si>
  <si>
    <t>Стандарт качества</t>
  </si>
  <si>
    <t>до 20Гц 9.8м/с(1G),                         После 20Гц 5.88м/с (0.6G )</t>
  </si>
  <si>
    <t>Для моделей свыше 160 кВт пожалуйста уточняйте информацию у поставщиков</t>
  </si>
  <si>
    <r>
      <t xml:space="preserve">Тип разгона/торможения: </t>
    </r>
    <r>
      <rPr>
        <sz val="10"/>
        <rFont val="Arial"/>
        <family val="2"/>
      </rPr>
      <t>Линейный разгон/торможение, S-образный разгон/торможение, Четыре группы времени разгона/торможения с диапазоном 0-6500 с.</t>
    </r>
  </si>
  <si>
    <t>Специальные функции для управления насосами</t>
  </si>
  <si>
    <t>1. Управление несколькими насосами ( до шести насосов в в одной системе)</t>
  </si>
  <si>
    <t>2. Постоянное давления (поддержание стабильного давления в трубопроводной сети)</t>
  </si>
  <si>
    <t>4. Запуск/остановка основных насосов, запуск/остановка тезервных насосов</t>
  </si>
  <si>
    <t>5. Защита обмоток двигателя от перегрева (датчики PTC)</t>
  </si>
  <si>
    <t>6. Дифференциальное управление давлением/температурой (широко используется в системах отопление, вентиляции и кондиционирования)</t>
  </si>
  <si>
    <t>7. Защита от сухого хода (защита уплотнений насоса)</t>
  </si>
  <si>
    <t>8. Защита от обрыва фазы,защита от перегрузки (защита электродвигателя), защита от низкого/высокого напряжения</t>
  </si>
  <si>
    <t>9. Плавный пуск и остановка</t>
  </si>
  <si>
    <t>10 Защита от перелива</t>
  </si>
  <si>
    <t>45Дб</t>
  </si>
  <si>
    <t>50 Дб</t>
  </si>
  <si>
    <t>Диапазон напряжения, (В)</t>
  </si>
  <si>
    <r>
      <t xml:space="preserve">Общая шина постоянного тока: </t>
    </r>
    <r>
      <rPr>
        <sz val="10"/>
        <rFont val="Arial"/>
        <family val="2"/>
      </rPr>
      <t>функция общей шины постоянного тока: несколько преобразователей частоты могут использовать одну общую шину постоянного тока</t>
    </r>
  </si>
  <si>
    <t>Примечание</t>
  </si>
  <si>
    <t>Ш*В *Г (Ширина*Высота*Глубина), не более: мм</t>
  </si>
  <si>
    <r>
      <t xml:space="preserve">Техническое описание преобразователя частоты Aikon
</t>
    </r>
    <r>
      <rPr>
        <sz val="16"/>
        <rFont val="Arial"/>
        <family val="2"/>
      </rPr>
      <t>http://aikonrussia.ru</t>
    </r>
  </si>
  <si>
    <t>до 1000 м</t>
  </si>
  <si>
    <t>Принудительное воздушное охлаждение</t>
  </si>
  <si>
    <t>3. Аварийный ручной запуск</t>
  </si>
  <si>
    <t>Дата</t>
  </si>
  <si>
    <t>Количество:</t>
  </si>
  <si>
    <t>С панели управления , с помощью терминальных  входов, управление по протоколу связи</t>
  </si>
  <si>
    <t>Способ управления</t>
  </si>
  <si>
    <r>
      <t xml:space="preserve">Входные и выходные характеристики:                   </t>
    </r>
    <r>
      <rPr>
        <sz val="10"/>
        <rFont val="Arial"/>
        <family val="2"/>
      </rPr>
      <t>1~ 220В±15%, 
3~ 220В±15 %, 3AC 380В±15%, 
3~ 660В±10 %, 3AC 1140В±15 %</t>
    </r>
  </si>
  <si>
    <r>
      <t xml:space="preserve">Входные и выходные характеристики:                </t>
    </r>
    <r>
      <rPr>
        <sz val="10"/>
        <rFont val="Arial"/>
        <family val="2"/>
      </rPr>
      <t>1~ 220В±15%, 
3~ 220В±15 %, 3AC 380В±15%, 
3~ 660В±10 %, 3AC 1140В±15 %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</si>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</sst>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_ "/>
    <numFmt numFmtId="166" formatCode="0.00000"/>
  </numFmts>
  <fonts count="27">
    <font>
      <sz val="11"/>
      <color theme="1"/>
      <name val="Calibri"/>
      <charset val="134"/>
      <scheme val="minor"/>
    </font>
    <font>
      <sz val="10"/>
      <color rgb="FF000000"/>
      <name val="Times New Roman"/>
      <family val="1"/>
    </font>
    <font>
      <b/>
      <sz val="9"/>
      <name val="Times New Roman"/>
      <family val="1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rgb="FF231916"/>
      <name val="Arial"/>
      <family val="2"/>
    </font>
    <font>
      <b/>
      <sz val="8"/>
      <name val="Times New Roman"/>
      <family val="1"/>
    </font>
    <font>
      <sz val="8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b/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8"/>
      <color theme="1"/>
      <name val="Calibri"/>
      <family val="2"/>
      <scheme val="minor"/>
    </font>
    <font>
      <u/>
      <sz val="18"/>
      <color rgb="FF80008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0"/>
      <name val="宋体"/>
      <charset val="13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231916"/>
      </left>
      <right style="thin">
        <color rgb="FF231916"/>
      </right>
      <top style="thin">
        <color rgb="FF231916"/>
      </top>
      <bottom style="thin">
        <color rgb="FF231916"/>
      </bottom>
      <diagonal/>
    </border>
    <border>
      <left style="thin">
        <color rgb="FF231916"/>
      </left>
      <right/>
      <top style="thin">
        <color rgb="FF231916"/>
      </top>
      <bottom style="thin">
        <color rgb="FF23191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164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1" fontId="5" fillId="2" borderId="2" xfId="0" applyNumberFormat="1" applyFont="1" applyFill="1" applyBorder="1" applyAlignment="1">
      <alignment horizontal="center" vertical="center" shrinkToFit="1"/>
    </xf>
    <xf numFmtId="1" fontId="5" fillId="2" borderId="3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" fontId="8" fillId="0" borderId="1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left" vertical="center" wrapText="1"/>
    </xf>
    <xf numFmtId="0" fontId="18" fillId="0" borderId="0" xfId="0" applyFont="1">
      <alignment vertical="center"/>
    </xf>
    <xf numFmtId="0" fontId="19" fillId="0" borderId="0" xfId="1" applyFont="1">
      <alignment vertical="center"/>
    </xf>
    <xf numFmtId="0" fontId="25" fillId="2" borderId="1" xfId="0" applyFont="1" applyFill="1" applyBorder="1" applyAlignment="1">
      <alignment horizontal="center" vertical="center"/>
    </xf>
    <xf numFmtId="0" fontId="3" fillId="0" borderId="0" xfId="0" applyFont="1" applyProtection="1">
      <alignment vertical="center"/>
    </xf>
    <xf numFmtId="0" fontId="13" fillId="0" borderId="8" xfId="0" applyFont="1" applyBorder="1" applyAlignment="1" applyProtection="1">
      <alignment vertical="center" wrapText="1"/>
    </xf>
    <xf numFmtId="0" fontId="13" fillId="0" borderId="0" xfId="0" applyFont="1" applyAlignment="1" applyProtection="1">
      <alignment vertical="center" wrapText="1"/>
    </xf>
    <xf numFmtId="0" fontId="13" fillId="0" borderId="13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right" vertical="center" wrapText="1"/>
    </xf>
    <xf numFmtId="0" fontId="13" fillId="0" borderId="0" xfId="0" applyFont="1" applyFill="1" applyAlignment="1" applyProtection="1">
      <alignment horizontal="right" vertical="center" wrapText="1"/>
    </xf>
    <xf numFmtId="0" fontId="13" fillId="0" borderId="9" xfId="0" applyFont="1" applyBorder="1" applyAlignment="1" applyProtection="1">
      <alignment vertical="center" wrapText="1"/>
    </xf>
    <xf numFmtId="0" fontId="13" fillId="0" borderId="10" xfId="0" applyFont="1" applyBorder="1" applyAlignment="1" applyProtection="1">
      <alignment vertical="center" wrapText="1"/>
    </xf>
    <xf numFmtId="0" fontId="13" fillId="0" borderId="14" xfId="0" applyFont="1" applyBorder="1" applyAlignment="1" applyProtection="1">
      <alignment vertical="center" wrapText="1"/>
    </xf>
    <xf numFmtId="0" fontId="0" fillId="0" borderId="0" xfId="0" applyProtection="1">
      <alignment vertical="center"/>
    </xf>
    <xf numFmtId="0" fontId="13" fillId="0" borderId="8" xfId="0" applyFont="1" applyBorder="1" applyAlignment="1" applyProtection="1">
      <alignment horizontal="left" vertical="center" wrapText="1"/>
    </xf>
    <xf numFmtId="0" fontId="13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16" fillId="0" borderId="1" xfId="0" applyFont="1" applyBorder="1" applyAlignment="1" applyProtection="1">
      <alignment horizontal="left" vertical="center" wrapText="1"/>
    </xf>
    <xf numFmtId="9" fontId="13" fillId="0" borderId="1" xfId="0" applyNumberFormat="1" applyFont="1" applyBorder="1" applyAlignment="1" applyProtection="1">
      <alignment horizontal="left" vertical="center" wrapText="1"/>
    </xf>
    <xf numFmtId="9" fontId="4" fillId="0" borderId="1" xfId="0" applyNumberFormat="1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left" vertical="center" wrapText="1"/>
    </xf>
    <xf numFmtId="0" fontId="24" fillId="0" borderId="1" xfId="0" applyFont="1" applyBorder="1" applyAlignment="1" applyProtection="1">
      <alignment horizontal="left" vertical="center" wrapText="1"/>
    </xf>
    <xf numFmtId="0" fontId="23" fillId="0" borderId="1" xfId="0" applyFont="1" applyBorder="1" applyAlignment="1" applyProtection="1">
      <alignment horizontal="left" vertical="center" wrapText="1"/>
    </xf>
    <xf numFmtId="0" fontId="16" fillId="0" borderId="1" xfId="0" applyFont="1" applyBorder="1" applyAlignment="1" applyProtection="1">
      <alignment vertical="center" wrapText="1"/>
    </xf>
    <xf numFmtId="0" fontId="23" fillId="0" borderId="1" xfId="0" quotePrefix="1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 wrapText="1"/>
      <protection locked="0"/>
    </xf>
    <xf numFmtId="0" fontId="13" fillId="0" borderId="13" xfId="0" applyFont="1" applyBorder="1" applyAlignment="1" applyProtection="1">
      <alignment vertical="center" wrapText="1"/>
      <protection locked="0"/>
    </xf>
    <xf numFmtId="0" fontId="13" fillId="0" borderId="15" xfId="0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13" fillId="0" borderId="4" xfId="0" applyFont="1" applyBorder="1" applyAlignment="1" applyProtection="1">
      <alignment horizontal="left" vertical="center" wrapText="1"/>
    </xf>
    <xf numFmtId="0" fontId="13" fillId="0" borderId="5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13" fillId="0" borderId="1" xfId="0" applyFont="1" applyBorder="1" applyAlignment="1" applyProtection="1">
      <alignment horizontal="left" vertical="center" wrapText="1"/>
    </xf>
    <xf numFmtId="0" fontId="24" fillId="0" borderId="4" xfId="0" applyFont="1" applyBorder="1" applyAlignment="1" applyProtection="1">
      <alignment horizontal="left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5" fillId="0" borderId="4" xfId="0" applyFont="1" applyBorder="1" applyAlignment="1" applyProtection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horizontal="center" vertical="center" wrapText="1"/>
    </xf>
    <xf numFmtId="0" fontId="22" fillId="0" borderId="6" xfId="0" applyFont="1" applyBorder="1" applyAlignment="1" applyProtection="1">
      <alignment horizontal="left" vertical="top" wrapText="1"/>
    </xf>
    <xf numFmtId="0" fontId="17" fillId="0" borderId="7" xfId="0" applyFont="1" applyBorder="1" applyAlignment="1" applyProtection="1">
      <alignment horizontal="left" vertical="top" wrapText="1"/>
    </xf>
    <xf numFmtId="0" fontId="17" fillId="0" borderId="12" xfId="0" applyFont="1" applyBorder="1" applyAlignment="1" applyProtection="1">
      <alignment horizontal="left" vertical="top" wrapText="1"/>
    </xf>
    <xf numFmtId="0" fontId="17" fillId="0" borderId="8" xfId="0" applyFont="1" applyBorder="1" applyAlignment="1" applyProtection="1">
      <alignment horizontal="left" vertical="top" wrapText="1"/>
    </xf>
    <xf numFmtId="0" fontId="17" fillId="0" borderId="0" xfId="0" applyFont="1" applyAlignment="1" applyProtection="1">
      <alignment horizontal="left" vertical="top" wrapText="1"/>
    </xf>
    <xf numFmtId="0" fontId="17" fillId="0" borderId="13" xfId="0" applyFont="1" applyBorder="1" applyAlignment="1" applyProtection="1">
      <alignment horizontal="left" vertical="top" wrapText="1"/>
    </xf>
    <xf numFmtId="0" fontId="17" fillId="0" borderId="9" xfId="0" applyFont="1" applyBorder="1" applyAlignment="1" applyProtection="1">
      <alignment horizontal="left" vertical="top" wrapText="1"/>
    </xf>
    <xf numFmtId="0" fontId="17" fillId="0" borderId="10" xfId="0" applyFont="1" applyBorder="1" applyAlignment="1" applyProtection="1">
      <alignment horizontal="left" vertical="top" wrapText="1"/>
    </xf>
    <xf numFmtId="0" fontId="17" fillId="0" borderId="14" xfId="0" applyFont="1" applyBorder="1" applyAlignment="1" applyProtection="1">
      <alignment horizontal="left" vertical="top" wrapText="1"/>
    </xf>
    <xf numFmtId="0" fontId="15" fillId="0" borderId="4" xfId="0" applyFont="1" applyBorder="1" applyAlignment="1" applyProtection="1">
      <alignment horizontal="left" vertical="center" wrapText="1"/>
    </xf>
    <xf numFmtId="0" fontId="15" fillId="0" borderId="11" xfId="0" applyFont="1" applyBorder="1" applyAlignment="1" applyProtection="1">
      <alignment horizontal="left" vertical="center" wrapText="1"/>
    </xf>
    <xf numFmtId="0" fontId="16" fillId="0" borderId="4" xfId="0" applyFont="1" applyBorder="1" applyAlignment="1" applyProtection="1">
      <alignment horizontal="left" vertical="center" wrapText="1"/>
    </xf>
    <xf numFmtId="0" fontId="16" fillId="0" borderId="5" xfId="0" applyFont="1" applyBorder="1" applyAlignment="1" applyProtection="1">
      <alignment horizontal="left" vertical="center" wrapText="1"/>
    </xf>
    <xf numFmtId="0" fontId="16" fillId="0" borderId="11" xfId="0" applyFont="1" applyBorder="1" applyAlignment="1" applyProtection="1">
      <alignment horizontal="left" vertical="center" wrapText="1"/>
    </xf>
    <xf numFmtId="0" fontId="23" fillId="0" borderId="18" xfId="0" applyFont="1" applyFill="1" applyBorder="1" applyAlignment="1" applyProtection="1">
      <alignment horizontal="left" vertical="center" wrapText="1"/>
    </xf>
    <xf numFmtId="0" fontId="23" fillId="0" borderId="15" xfId="0" applyFont="1" applyFill="1" applyBorder="1" applyAlignment="1" applyProtection="1">
      <alignment horizontal="left" vertical="center" wrapText="1"/>
    </xf>
    <xf numFmtId="0" fontId="16" fillId="0" borderId="18" xfId="0" applyFont="1" applyFill="1" applyBorder="1" applyAlignment="1" applyProtection="1">
      <alignment horizontal="left" vertical="center" wrapText="1"/>
    </xf>
    <xf numFmtId="0" fontId="16" fillId="0" borderId="15" xfId="0" applyFont="1" applyFill="1" applyBorder="1" applyAlignment="1" applyProtection="1">
      <alignment horizontal="left" vertical="center" wrapText="1"/>
    </xf>
    <xf numFmtId="0" fontId="13" fillId="5" borderId="16" xfId="0" applyFont="1" applyFill="1" applyBorder="1" applyAlignment="1" applyProtection="1">
      <alignment horizontal="center" vertical="center" wrapText="1"/>
      <protection locked="0"/>
    </xf>
    <xf numFmtId="0" fontId="13" fillId="5" borderId="17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left" vertical="center" wrapText="1"/>
    </xf>
    <xf numFmtId="0" fontId="14" fillId="0" borderId="11" xfId="0" applyFont="1" applyBorder="1" applyAlignment="1" applyProtection="1">
      <alignment horizontal="left" vertical="center" wrapText="1"/>
    </xf>
    <xf numFmtId="0" fontId="13" fillId="0" borderId="6" xfId="0" applyFont="1" applyBorder="1" applyAlignment="1" applyProtection="1">
      <alignment horizontal="left" vertical="center" wrapText="1"/>
    </xf>
    <xf numFmtId="0" fontId="13" fillId="0" borderId="7" xfId="0" applyFont="1" applyBorder="1" applyAlignment="1" applyProtection="1">
      <alignment horizontal="left" vertical="center" wrapText="1"/>
    </xf>
    <xf numFmtId="0" fontId="13" fillId="0" borderId="12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24" fillId="0" borderId="5" xfId="0" applyFont="1" applyBorder="1" applyAlignment="1" applyProtection="1">
      <alignment horizontal="left" vertical="center" wrapText="1"/>
    </xf>
    <xf numFmtId="0" fontId="24" fillId="0" borderId="11" xfId="0" applyFont="1" applyBorder="1" applyAlignment="1" applyProtection="1">
      <alignment horizontal="left" vertical="center" wrapText="1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14" fontId="10" fillId="0" borderId="5" xfId="0" applyNumberFormat="1" applyFont="1" applyFill="1" applyBorder="1" applyAlignment="1">
      <alignment horizontal="center" vertical="center" wrapText="1"/>
    </xf>
    <xf numFmtId="14" fontId="10" fillId="0" borderId="1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" fontId="8" fillId="0" borderId="6" xfId="0" applyNumberFormat="1" applyFont="1" applyFill="1" applyBorder="1" applyAlignment="1" applyProtection="1">
      <alignment horizontal="center" vertical="center" shrinkToFit="1"/>
    </xf>
    <xf numFmtId="1" fontId="8" fillId="0" borderId="7" xfId="0" applyNumberFormat="1" applyFont="1" applyFill="1" applyBorder="1" applyAlignment="1" applyProtection="1">
      <alignment horizontal="center" vertical="center" shrinkToFit="1"/>
    </xf>
    <xf numFmtId="1" fontId="8" fillId="0" borderId="12" xfId="0" applyNumberFormat="1" applyFont="1" applyFill="1" applyBorder="1" applyAlignment="1" applyProtection="1">
      <alignment horizontal="center" vertical="center" shrinkToFit="1"/>
    </xf>
    <xf numFmtId="1" fontId="8" fillId="0" borderId="8" xfId="0" applyNumberFormat="1" applyFont="1" applyFill="1" applyBorder="1" applyAlignment="1" applyProtection="1">
      <alignment horizontal="center" vertical="center" shrinkToFit="1"/>
    </xf>
    <xf numFmtId="1" fontId="8" fillId="0" borderId="0" xfId="0" applyNumberFormat="1" applyFont="1" applyFill="1" applyAlignment="1" applyProtection="1">
      <alignment horizontal="center" vertical="center" shrinkToFit="1"/>
    </xf>
    <xf numFmtId="1" fontId="8" fillId="0" borderId="13" xfId="0" applyNumberFormat="1" applyFont="1" applyFill="1" applyBorder="1" applyAlignment="1" applyProtection="1">
      <alignment horizontal="center" vertical="center" shrinkToFit="1"/>
    </xf>
    <xf numFmtId="1" fontId="8" fillId="0" borderId="9" xfId="0" applyNumberFormat="1" applyFont="1" applyFill="1" applyBorder="1" applyAlignment="1" applyProtection="1">
      <alignment horizontal="center" vertical="center" shrinkToFit="1"/>
    </xf>
    <xf numFmtId="1" fontId="8" fillId="0" borderId="10" xfId="0" applyNumberFormat="1" applyFont="1" applyFill="1" applyBorder="1" applyAlignment="1" applyProtection="1">
      <alignment horizontal="center" vertical="center" shrinkToFit="1"/>
    </xf>
    <xf numFmtId="1" fontId="8" fillId="0" borderId="14" xfId="0" applyNumberFormat="1" applyFont="1" applyFill="1" applyBorder="1" applyAlignment="1" applyProtection="1">
      <alignment horizontal="center" vertical="center" shrinkToFi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/>
    </xf>
    <xf numFmtId="0" fontId="9" fillId="0" borderId="4" xfId="0" applyFont="1" applyFill="1" applyBorder="1" applyAlignment="1" applyProtection="1">
      <alignment horizontal="left" vertical="center" wrapText="1"/>
    </xf>
    <xf numFmtId="0" fontId="9" fillId="0" borderId="5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2" fillId="3" borderId="4" xfId="0" applyFont="1" applyFill="1" applyBorder="1" applyAlignment="1" applyProtection="1">
      <alignment horizontal="left" vertical="center" wrapText="1"/>
    </xf>
    <xf numFmtId="0" fontId="2" fillId="3" borderId="5" xfId="0" applyFont="1" applyFill="1" applyBorder="1" applyAlignment="1" applyProtection="1">
      <alignment horizontal="left" vertical="center" wrapText="1"/>
    </xf>
    <xf numFmtId="0" fontId="2" fillId="3" borderId="1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165" fontId="8" fillId="0" borderId="1" xfId="0" applyNumberFormat="1" applyFont="1" applyFill="1" applyBorder="1" applyAlignment="1" applyProtection="1">
      <alignment horizontal="left" vertical="center" shrinkToFit="1"/>
    </xf>
    <xf numFmtId="165" fontId="8" fillId="0" borderId="4" xfId="0" applyNumberFormat="1" applyFont="1" applyFill="1" applyBorder="1" applyAlignment="1" applyProtection="1">
      <alignment horizontal="left" vertical="center" shrinkToFit="1"/>
    </xf>
    <xf numFmtId="165" fontId="8" fillId="0" borderId="5" xfId="0" applyNumberFormat="1" applyFont="1" applyFill="1" applyBorder="1" applyAlignment="1" applyProtection="1">
      <alignment horizontal="left" vertical="center" shrinkToFit="1"/>
    </xf>
    <xf numFmtId="165" fontId="8" fillId="0" borderId="11" xfId="0" applyNumberFormat="1" applyFont="1" applyFill="1" applyBorder="1" applyAlignment="1" applyProtection="1">
      <alignment horizontal="left" vertical="center" shrinkToFit="1"/>
    </xf>
    <xf numFmtId="165" fontId="8" fillId="0" borderId="4" xfId="0" applyNumberFormat="1" applyFont="1" applyFill="1" applyBorder="1" applyAlignment="1" applyProtection="1">
      <alignment horizontal="center" vertical="center" shrinkToFit="1"/>
    </xf>
    <xf numFmtId="165" fontId="8" fillId="0" borderId="5" xfId="0" applyNumberFormat="1" applyFont="1" applyFill="1" applyBorder="1" applyAlignment="1" applyProtection="1">
      <alignment horizontal="center" vertical="center" shrinkToFit="1"/>
    </xf>
    <xf numFmtId="165" fontId="8" fillId="0" borderId="11" xfId="0" applyNumberFormat="1" applyFont="1" applyFill="1" applyBorder="1" applyAlignment="1" applyProtection="1">
      <alignment horizontal="center" vertical="center" shrinkToFi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164" fontId="8" fillId="0" borderId="1" xfId="0" applyNumberFormat="1" applyFont="1" applyFill="1" applyBorder="1" applyAlignment="1" applyProtection="1">
      <alignment horizontal="left" vertical="center" shrinkToFit="1"/>
    </xf>
    <xf numFmtId="0" fontId="2" fillId="4" borderId="1" xfId="0" applyFont="1" applyFill="1" applyBorder="1" applyAlignment="1" applyProtection="1">
      <alignment horizontal="left" vertical="center" wrapText="1"/>
    </xf>
    <xf numFmtId="0" fontId="2" fillId="4" borderId="4" xfId="0" applyFont="1" applyFill="1" applyBorder="1" applyAlignment="1" applyProtection="1">
      <alignment horizontal="left" vertical="center" wrapText="1"/>
    </xf>
    <xf numFmtId="0" fontId="2" fillId="4" borderId="5" xfId="0" applyFont="1" applyFill="1" applyBorder="1" applyAlignment="1" applyProtection="1">
      <alignment horizontal="left" vertical="center" wrapText="1"/>
    </xf>
    <xf numFmtId="0" fontId="2" fillId="4" borderId="11" xfId="0" applyFont="1" applyFill="1" applyBorder="1" applyAlignment="1" applyProtection="1">
      <alignment horizontal="left" vertical="center" wrapText="1"/>
    </xf>
    <xf numFmtId="166" fontId="8" fillId="0" borderId="1" xfId="0" applyNumberFormat="1" applyFont="1" applyFill="1" applyBorder="1" applyAlignment="1" applyProtection="1">
      <alignment horizontal="left" vertical="center" shrinkToFit="1"/>
    </xf>
    <xf numFmtId="0" fontId="2" fillId="0" borderId="5" xfId="0" applyFont="1" applyFill="1" applyBorder="1" applyAlignment="1" applyProtection="1">
      <alignment vertical="center" wrapText="1"/>
    </xf>
    <xf numFmtId="0" fontId="2" fillId="0" borderId="11" xfId="0" applyFont="1" applyFill="1" applyBorder="1" applyAlignment="1" applyProtection="1">
      <alignment vertical="center" wrapText="1"/>
    </xf>
    <xf numFmtId="1" fontId="8" fillId="4" borderId="4" xfId="0" applyNumberFormat="1" applyFont="1" applyFill="1" applyBorder="1" applyAlignment="1" applyProtection="1">
      <alignment horizontal="left" vertical="center" shrinkToFit="1"/>
    </xf>
    <xf numFmtId="1" fontId="8" fillId="4" borderId="5" xfId="0" applyNumberFormat="1" applyFont="1" applyFill="1" applyBorder="1" applyAlignment="1" applyProtection="1">
      <alignment horizontal="left" vertical="center" shrinkToFit="1"/>
    </xf>
    <xf numFmtId="1" fontId="8" fillId="4" borderId="11" xfId="0" applyNumberFormat="1" applyFont="1" applyFill="1" applyBorder="1" applyAlignment="1" applyProtection="1">
      <alignment horizontal="left" vertical="center" shrinkToFit="1"/>
    </xf>
    <xf numFmtId="1" fontId="8" fillId="0" borderId="4" xfId="0" applyNumberFormat="1" applyFont="1" applyFill="1" applyBorder="1" applyAlignment="1" applyProtection="1">
      <alignment horizontal="left" vertical="center" shrinkToFit="1"/>
    </xf>
    <xf numFmtId="1" fontId="8" fillId="0" borderId="5" xfId="0" applyNumberFormat="1" applyFont="1" applyFill="1" applyBorder="1" applyAlignment="1" applyProtection="1">
      <alignment horizontal="left" vertical="center" shrinkToFit="1"/>
    </xf>
    <xf numFmtId="1" fontId="8" fillId="0" borderId="11" xfId="0" applyNumberFormat="1" applyFont="1" applyFill="1" applyBorder="1" applyAlignment="1" applyProtection="1">
      <alignment horizontal="left" vertical="center" shrinkToFit="1"/>
    </xf>
    <xf numFmtId="49" fontId="8" fillId="0" borderId="1" xfId="0" applyNumberFormat="1" applyFont="1" applyFill="1" applyBorder="1" applyAlignment="1" applyProtection="1">
      <alignment horizontal="left" vertical="center" shrinkToFit="1"/>
    </xf>
    <xf numFmtId="166" fontId="8" fillId="0" borderId="4" xfId="0" applyNumberFormat="1" applyFont="1" applyFill="1" applyBorder="1" applyAlignment="1" applyProtection="1">
      <alignment horizontal="left" vertical="center" shrinkToFit="1"/>
    </xf>
    <xf numFmtId="166" fontId="8" fillId="0" borderId="5" xfId="0" applyNumberFormat="1" applyFont="1" applyFill="1" applyBorder="1" applyAlignment="1" applyProtection="1">
      <alignment horizontal="left" vertical="center" shrinkToFit="1"/>
    </xf>
    <xf numFmtId="166" fontId="8" fillId="0" borderId="11" xfId="0" applyNumberFormat="1" applyFont="1" applyFill="1" applyBorder="1" applyAlignment="1" applyProtection="1">
      <alignment horizontal="left" vertical="center" shrinkToFit="1"/>
    </xf>
    <xf numFmtId="1" fontId="8" fillId="4" borderId="1" xfId="0" applyNumberFormat="1" applyFont="1" applyFill="1" applyBorder="1" applyAlignment="1" applyProtection="1">
      <alignment horizontal="left" vertical="center" shrinkToFit="1"/>
    </xf>
    <xf numFmtId="1" fontId="8" fillId="0" borderId="1" xfId="0" applyNumberFormat="1" applyFont="1" applyFill="1" applyBorder="1" applyAlignment="1" applyProtection="1">
      <alignment horizontal="left" vertical="center" shrinkToFi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</xf>
    <xf numFmtId="0" fontId="6" fillId="0" borderId="4" xfId="0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horizontal="left" vertical="center" wrapText="1"/>
    </xf>
    <xf numFmtId="0" fontId="6" fillId="0" borderId="1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201295</xdr:colOff>
      <xdr:row>56</xdr:row>
      <xdr:rowOff>219479</xdr:rowOff>
    </xdr:from>
    <xdr:to>
      <xdr:col>3</xdr:col>
      <xdr:colOff>2183602</xdr:colOff>
      <xdr:row>64</xdr:row>
      <xdr:rowOff>129886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295" y="23728911"/>
          <a:ext cx="5896216" cy="2014566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277551</xdr:colOff>
      <xdr:row>0</xdr:row>
      <xdr:rowOff>224039</xdr:rowOff>
    </xdr:from>
    <xdr:to>
      <xdr:col>0</xdr:col>
      <xdr:colOff>1316183</xdr:colOff>
      <xdr:row>2</xdr:row>
      <xdr:rowOff>23091</xdr:rowOff>
    </xdr:to>
    <xdr:pic>
      <xdr:nvPicPr>
        <xdr:cNvPr id="2" name="图片 1" descr="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7551" y="224039"/>
          <a:ext cx="1038632" cy="976688"/>
        </a:xfrm>
        <a:prstGeom prst="rect">
          <a:avLst/>
        </a:prstGeom>
      </xdr:spPr>
    </xdr:pic>
    <xdr:clientData/>
  </xdr:twoCellAnchor>
  <xdr:twoCellAnchor editAs="oneCell">
    <xdr:from>
      <xdr:col>0</xdr:col>
      <xdr:colOff>231140</xdr:colOff>
      <xdr:row>13</xdr:row>
      <xdr:rowOff>162560</xdr:rowOff>
    </xdr:from>
    <xdr:to>
      <xdr:col>3</xdr:col>
      <xdr:colOff>1598526</xdr:colOff>
      <xdr:row>19</xdr:row>
      <xdr:rowOff>190500</xdr:rowOff>
    </xdr:to>
    <xdr:pic>
      <xdr:nvPicPr>
        <xdr:cNvPr id="10" name="图片 9" descr="45671644393290_.pic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t="17218" r="2575" b="27715"/>
        <a:stretch>
          <a:fillRect/>
        </a:stretch>
      </xdr:blipFill>
      <xdr:spPr>
        <a:xfrm>
          <a:off x="231140" y="4625340"/>
          <a:ext cx="5260340" cy="29870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56</xdr:row>
      <xdr:rowOff>66675</xdr:rowOff>
    </xdr:from>
    <xdr:to>
      <xdr:col>2</xdr:col>
      <xdr:colOff>752474</xdr:colOff>
      <xdr:row>64</xdr:row>
      <xdr:rowOff>146050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4" y="23612475"/>
          <a:ext cx="3476625" cy="217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286385</xdr:colOff>
      <xdr:row>56</xdr:row>
      <xdr:rowOff>183515</xdr:rowOff>
    </xdr:from>
    <xdr:to>
      <xdr:col>3</xdr:col>
      <xdr:colOff>1624330</xdr:colOff>
      <xdr:row>64</xdr:row>
      <xdr:rowOff>209550</xdr:rowOff>
    </xdr:to>
    <xdr:pic>
      <xdr:nvPicPr>
        <xdr:cNvPr id="7" name="图片 6" descr="e1a951a00ebadf94faaf1fbd745a3c0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39260" y="23729315"/>
          <a:ext cx="1337945" cy="2121535"/>
        </a:xfrm>
        <a:prstGeom prst="rect">
          <a:avLst/>
        </a:prstGeom>
      </xdr:spPr>
    </xdr:pic>
    <xdr:clientData/>
  </xdr:twoCellAnchor>
  <xdr:twoCellAnchor editAs="oneCell">
    <xdr:from>
      <xdr:col>0</xdr:col>
      <xdr:colOff>876935</xdr:colOff>
      <xdr:row>15</xdr:row>
      <xdr:rowOff>17145</xdr:rowOff>
    </xdr:from>
    <xdr:to>
      <xdr:col>3</xdr:col>
      <xdr:colOff>1209675</xdr:colOff>
      <xdr:row>21</xdr:row>
      <xdr:rowOff>50800</xdr:rowOff>
    </xdr:to>
    <xdr:pic>
      <xdr:nvPicPr>
        <xdr:cNvPr id="10" name="图片 9" descr="45731644393585_.pic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t="18233" b="15517"/>
        <a:stretch>
          <a:fillRect/>
        </a:stretch>
      </xdr:blipFill>
      <xdr:spPr>
        <a:xfrm>
          <a:off x="876935" y="5305425"/>
          <a:ext cx="4264660" cy="285305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0</xdr:row>
      <xdr:rowOff>292100</xdr:rowOff>
    </xdr:from>
    <xdr:to>
      <xdr:col>1</xdr:col>
      <xdr:colOff>407</xdr:colOff>
      <xdr:row>2</xdr:row>
      <xdr:rowOff>24188</xdr:rowOff>
    </xdr:to>
    <xdr:pic>
      <xdr:nvPicPr>
        <xdr:cNvPr id="6" name="图片 1" descr="Logo">
          <a:extLst>
            <a:ext uri="{FF2B5EF4-FFF2-40B4-BE49-F238E27FC236}">
              <a16:creationId xmlns:a16="http://schemas.microsoft.com/office/drawing/2014/main" id="{68DF3B4A-607A-2045-9CFF-2010306AA2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42900" y="292100"/>
          <a:ext cx="1038632" cy="9766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</xdr:colOff>
      <xdr:row>0</xdr:row>
      <xdr:rowOff>635</xdr:rowOff>
    </xdr:from>
    <xdr:to>
      <xdr:col>2</xdr:col>
      <xdr:colOff>264795</xdr:colOff>
      <xdr:row>1</xdr:row>
      <xdr:rowOff>89535</xdr:rowOff>
    </xdr:to>
    <xdr:pic>
      <xdr:nvPicPr>
        <xdr:cNvPr id="2" name="图片 1" descr="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5" y="635"/>
          <a:ext cx="557237" cy="543169"/>
        </a:xfrm>
        <a:prstGeom prst="rect">
          <a:avLst/>
        </a:prstGeom>
      </xdr:spPr>
    </xdr:pic>
    <xdr:clientData/>
  </xdr:twoCellAnchor>
  <xdr:oneCellAnchor>
    <xdr:from>
      <xdr:col>11</xdr:col>
      <xdr:colOff>8255</xdr:colOff>
      <xdr:row>48</xdr:row>
      <xdr:rowOff>40005</xdr:rowOff>
    </xdr:from>
    <xdr:ext cx="1276985" cy="281305"/>
    <xdr:sp macro="" textlink="">
      <xdr:nvSpPr>
        <xdr:cNvPr id="3" name="文本框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06575" y="8190230"/>
          <a:ext cx="1276985" cy="2813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1100">
              <a:latin typeface="Arial" panose="020B0704020202020204" pitchFamily="7" charset="0"/>
              <a:cs typeface="Arial" panose="020B0704020202020204" pitchFamily="7" charset="0"/>
            </a:rPr>
            <a:t>Reference picture</a:t>
          </a:r>
          <a:endParaRPr lang="zh-CN" altLang="en-US" sz="1100">
            <a:latin typeface="Arial" panose="020B0704020202020204" pitchFamily="7" charset="0"/>
            <a:cs typeface="Arial" panose="020B0704020202020204" pitchFamily="7" charset="0"/>
          </a:endParaRPr>
        </a:p>
      </xdr:txBody>
    </xdr:sp>
    <xdr:clientData/>
  </xdr:oneCellAnchor>
  <xdr:twoCellAnchor>
    <xdr:from>
      <xdr:col>1</xdr:col>
      <xdr:colOff>39370</xdr:colOff>
      <xdr:row>43</xdr:row>
      <xdr:rowOff>36195</xdr:rowOff>
    </xdr:from>
    <xdr:to>
      <xdr:col>10</xdr:col>
      <xdr:colOff>7620</xdr:colOff>
      <xdr:row>50</xdr:row>
      <xdr:rowOff>131445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9715" y="7424420"/>
          <a:ext cx="1472565" cy="1162050"/>
        </a:xfrm>
        <a:prstGeom prst="rect">
          <a:avLst/>
        </a:prstGeom>
      </xdr:spPr>
    </xdr:pic>
    <xdr:clientData/>
  </xdr:twoCellAnchor>
  <xdr:oneCellAnchor>
    <xdr:from>
      <xdr:col>7</xdr:col>
      <xdr:colOff>154305</xdr:colOff>
      <xdr:row>0</xdr:row>
      <xdr:rowOff>15240</xdr:rowOff>
    </xdr:from>
    <xdr:ext cx="3561715" cy="423545"/>
    <xdr:sp macro="" textlink="">
      <xdr:nvSpPr>
        <xdr:cNvPr id="5" name="文本框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365250" y="15240"/>
          <a:ext cx="3561715" cy="42354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1000" b="1">
              <a:latin typeface="Times New Roman" panose="02020803070505020304" charset="0"/>
              <a:cs typeface="Times New Roman" panose="02020803070505020304" charset="0"/>
            </a:rPr>
            <a:t>SHANGHAI PUMPING TECH INTERNATIONAL CO.,LTD</a:t>
          </a:r>
        </a:p>
        <a:p>
          <a:pPr algn="l"/>
          <a:r>
            <a:rPr lang="en-US" altLang="zh-CN" sz="1000" b="1">
              <a:latin typeface="Times New Roman" panose="02020803070505020304" charset="0"/>
              <a:cs typeface="Times New Roman" panose="02020803070505020304" charset="0"/>
            </a:rPr>
            <a:t>              https://en.aikoncontrol.com/</a:t>
          </a:r>
        </a:p>
      </xdr:txBody>
    </xdr:sp>
    <xdr:clientData/>
  </xdr:oneCellAnchor>
  <xdr:twoCellAnchor editAs="oneCell">
    <xdr:from>
      <xdr:col>21</xdr:col>
      <xdr:colOff>235585</xdr:colOff>
      <xdr:row>43</xdr:row>
      <xdr:rowOff>34290</xdr:rowOff>
    </xdr:from>
    <xdr:to>
      <xdr:col>28</xdr:col>
      <xdr:colOff>113665</xdr:colOff>
      <xdr:row>50</xdr:row>
      <xdr:rowOff>93345</xdr:rowOff>
    </xdr:to>
    <xdr:pic>
      <xdr:nvPicPr>
        <xdr:cNvPr id="6" name="图片 5" descr="f72cbcd570b1c9f0a1354fcb37d841c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450590" y="7422515"/>
          <a:ext cx="1008380" cy="11258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F9"/>
  <sheetViews>
    <sheetView workbookViewId="0">
      <selection activeCell="C15" sqref="C15"/>
    </sheetView>
  </sheetViews>
  <sheetFormatPr defaultColWidth="9.109375" defaultRowHeight="14.4"/>
  <sheetData>
    <row r="6" spans="1:6" ht="23.4">
      <c r="A6" s="21"/>
      <c r="B6" s="22">
        <v>1</v>
      </c>
      <c r="C6" s="22" t="s">
        <v>0</v>
      </c>
      <c r="D6" s="21"/>
      <c r="E6" s="21"/>
      <c r="F6" s="21"/>
    </row>
    <row r="7" spans="1:6" ht="23.4">
      <c r="A7" s="21"/>
      <c r="B7" s="22">
        <v>2</v>
      </c>
      <c r="C7" s="22" t="s">
        <v>1</v>
      </c>
      <c r="D7" s="21"/>
      <c r="E7" s="21"/>
      <c r="F7" s="21"/>
    </row>
    <row r="8" spans="1:6" ht="23.4">
      <c r="B8" s="22">
        <v>3</v>
      </c>
      <c r="C8" s="22" t="s">
        <v>2</v>
      </c>
      <c r="D8" s="21"/>
      <c r="E8" s="21"/>
      <c r="F8" s="21"/>
    </row>
    <row r="9" spans="1:6" ht="23.4">
      <c r="B9" s="21"/>
      <c r="C9" s="21"/>
      <c r="D9" s="21"/>
      <c r="E9" s="21"/>
      <c r="F9" s="21"/>
    </row>
  </sheetData>
  <hyperlinks>
    <hyperlink ref="B6:C6" location="'PDES-IP65'!A1" display="1" xr:uid="{00000000-0004-0000-0000-000000000000}"/>
    <hyperlink ref="B7:C7" location="'PDES-IP20'!A1" display="2" xr:uid="{00000000-0004-0000-0000-000001000000}"/>
    <hyperlink ref="B8:C8" location="'HV-SS DS'!A1" display="3" xr:uid="{00000000-0004-0000-0000-000002000000}"/>
  </hyperlinks>
  <pageMargins left="0.75" right="0.75" top="1" bottom="1" header="0.51180555555555596" footer="0.511805555555555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DX90"/>
  <sheetViews>
    <sheetView zoomScale="110" zoomScaleNormal="110" workbookViewId="0">
      <selection activeCell="C6" sqref="C6:D6"/>
    </sheetView>
  </sheetViews>
  <sheetFormatPr defaultColWidth="9" defaultRowHeight="14.4"/>
  <cols>
    <col min="1" max="1" width="18.6640625" style="24" customWidth="1"/>
    <col min="2" max="2" width="23.44140625" style="24" customWidth="1"/>
    <col min="3" max="3" width="16.44140625" style="24" customWidth="1"/>
    <col min="4" max="4" width="34" style="24" customWidth="1"/>
    <col min="5" max="16352" width="9" style="24"/>
    <col min="16353" max="16384" width="9" style="34"/>
  </cols>
  <sheetData>
    <row r="1" spans="1:4" s="24" customFormat="1" ht="79.2" customHeight="1">
      <c r="A1" s="59" t="s">
        <v>375</v>
      </c>
      <c r="B1" s="59"/>
      <c r="C1" s="59"/>
      <c r="D1" s="59"/>
    </row>
    <row r="2" spans="1:4" s="24" customFormat="1" ht="13.8">
      <c r="A2" s="25"/>
      <c r="B2" s="26"/>
      <c r="C2" s="26"/>
      <c r="D2" s="27"/>
    </row>
    <row r="3" spans="1:4" s="24" customFormat="1" ht="13.8">
      <c r="A3" s="25"/>
      <c r="B3" s="26"/>
      <c r="C3" s="26"/>
      <c r="D3" s="27"/>
    </row>
    <row r="4" spans="1:4" s="24" customFormat="1" ht="24" customHeight="1">
      <c r="A4" s="25"/>
      <c r="B4" s="26"/>
      <c r="C4" s="26"/>
      <c r="D4" s="27"/>
    </row>
    <row r="5" spans="1:4" s="24" customFormat="1" ht="22.2" customHeight="1" thickBot="1">
      <c r="A5" s="25"/>
      <c r="B5" s="26"/>
      <c r="C5" s="26"/>
      <c r="D5" s="27"/>
    </row>
    <row r="6" spans="1:4" s="24" customFormat="1" ht="27" customHeight="1" thickBot="1">
      <c r="A6" s="25"/>
      <c r="B6" s="28" t="s">
        <v>261</v>
      </c>
      <c r="C6" s="81" t="s">
        <v>117</v>
      </c>
      <c r="D6" s="82"/>
    </row>
    <row r="7" spans="1:4" s="24" customFormat="1" ht="21" customHeight="1">
      <c r="A7" s="25"/>
      <c r="B7" s="29" t="s">
        <v>300</v>
      </c>
      <c r="C7" s="49"/>
      <c r="D7" s="50"/>
    </row>
    <row r="8" spans="1:4" s="24" customFormat="1" ht="24" customHeight="1">
      <c r="A8" s="25"/>
      <c r="B8" s="30" t="s">
        <v>379</v>
      </c>
      <c r="C8" s="49"/>
      <c r="D8" s="50"/>
    </row>
    <row r="9" spans="1:4" s="24" customFormat="1" ht="21" customHeight="1">
      <c r="A9" s="25"/>
      <c r="B9" s="29" t="s">
        <v>5</v>
      </c>
      <c r="C9" s="49"/>
      <c r="D9" s="50"/>
    </row>
    <row r="10" spans="1:4" s="24" customFormat="1" ht="24" customHeight="1">
      <c r="A10" s="25"/>
      <c r="B10" s="29" t="s">
        <v>298</v>
      </c>
      <c r="C10" s="49"/>
      <c r="D10" s="50"/>
    </row>
    <row r="11" spans="1:4" s="24" customFormat="1" ht="28.95" customHeight="1">
      <c r="A11" s="25"/>
      <c r="B11" s="29" t="s">
        <v>299</v>
      </c>
      <c r="C11" s="49"/>
      <c r="D11" s="50"/>
    </row>
    <row r="12" spans="1:4" s="24" customFormat="1" ht="27" customHeight="1">
      <c r="A12" s="25"/>
      <c r="B12" s="26"/>
      <c r="C12" s="26"/>
      <c r="D12" s="27"/>
    </row>
    <row r="13" spans="1:4" s="24" customFormat="1" ht="27" customHeight="1">
      <c r="A13" s="25"/>
      <c r="B13" s="26"/>
      <c r="C13" s="26"/>
      <c r="D13" s="27"/>
    </row>
    <row r="14" spans="1:4" s="24" customFormat="1" ht="33" customHeight="1">
      <c r="A14" s="25"/>
      <c r="B14" s="26"/>
      <c r="C14" s="26"/>
      <c r="D14" s="27"/>
    </row>
    <row r="15" spans="1:4" s="24" customFormat="1" ht="31.95" customHeight="1">
      <c r="A15" s="25"/>
      <c r="B15" s="26"/>
      <c r="C15" s="26"/>
      <c r="D15" s="27"/>
    </row>
    <row r="16" spans="1:4" s="24" customFormat="1" ht="31.95" customHeight="1">
      <c r="A16" s="25"/>
      <c r="B16" s="26"/>
      <c r="C16" s="26"/>
      <c r="D16" s="27"/>
    </row>
    <row r="17" spans="1:4" s="24" customFormat="1" ht="27" customHeight="1">
      <c r="A17" s="25"/>
      <c r="B17" s="26"/>
      <c r="C17" s="26"/>
      <c r="D17" s="27"/>
    </row>
    <row r="18" spans="1:4" s="24" customFormat="1" ht="51" customHeight="1">
      <c r="A18" s="25"/>
      <c r="B18" s="26"/>
      <c r="C18" s="26"/>
      <c r="D18" s="27"/>
    </row>
    <row r="19" spans="1:4" s="24" customFormat="1" ht="58.2" customHeight="1">
      <c r="A19" s="25"/>
      <c r="B19" s="26"/>
      <c r="C19" s="26"/>
      <c r="D19" s="27"/>
    </row>
    <row r="20" spans="1:4" s="24" customFormat="1" ht="27" customHeight="1">
      <c r="A20" s="25"/>
      <c r="B20" s="26"/>
      <c r="C20" s="26"/>
      <c r="D20" s="27"/>
    </row>
    <row r="21" spans="1:4" s="24" customFormat="1" ht="27" customHeight="1">
      <c r="A21" s="25"/>
      <c r="B21" s="26"/>
      <c r="C21" s="26"/>
      <c r="D21" s="27"/>
    </row>
    <row r="22" spans="1:4" s="24" customFormat="1" ht="40.950000000000003" customHeight="1">
      <c r="A22" s="31"/>
      <c r="B22" s="32"/>
      <c r="C22" s="32"/>
      <c r="D22" s="33"/>
    </row>
    <row r="23" spans="1:4" s="24" customFormat="1" ht="60" customHeight="1">
      <c r="A23" s="59" t="str">
        <f>A1</f>
        <v>Техническое описание преобразователя частоты Aikon
http://aikonrussia.ru</v>
      </c>
      <c r="B23" s="59"/>
      <c r="C23" s="59"/>
      <c r="D23" s="59"/>
    </row>
    <row r="24" spans="1:4">
      <c r="A24" s="35" t="s">
        <v>261</v>
      </c>
      <c r="B24" s="20" t="str">
        <f>C6</f>
        <v>PD ES02D2K-4T-IP65</v>
      </c>
      <c r="C24" s="36" t="s">
        <v>380</v>
      </c>
      <c r="D24" s="51" t="s">
        <v>385</v>
      </c>
    </row>
    <row r="25" spans="1:4" ht="29.25" customHeight="1">
      <c r="A25" s="36" t="s">
        <v>300</v>
      </c>
      <c r="B25" s="52" t="s">
        <v>385</v>
      </c>
      <c r="C25" s="36" t="s">
        <v>314</v>
      </c>
      <c r="D25" s="52" t="s">
        <v>385</v>
      </c>
    </row>
    <row r="26" spans="1:4" ht="24" customHeight="1">
      <c r="A26" s="83" t="s">
        <v>327</v>
      </c>
      <c r="B26" s="84"/>
      <c r="C26" s="72" t="s">
        <v>315</v>
      </c>
      <c r="D26" s="73"/>
    </row>
    <row r="27" spans="1:4" ht="26.4">
      <c r="A27" s="72" t="s">
        <v>301</v>
      </c>
      <c r="B27" s="73"/>
      <c r="C27" s="38" t="s">
        <v>306</v>
      </c>
      <c r="D27" s="39">
        <v>0.95</v>
      </c>
    </row>
    <row r="28" spans="1:4" ht="66">
      <c r="A28" s="38" t="s">
        <v>313</v>
      </c>
      <c r="B28" s="36" t="str">
        <f>VLOOKUP($B$24,'PDES-IP65 DS'!$A$1:$Q$48,MATCH(A28,'PDES-IP65 DS'!$A$1:$Q$1,0),0)</f>
        <v>AC 3PH</v>
      </c>
      <c r="C28" s="38" t="s">
        <v>319</v>
      </c>
      <c r="D28" s="36" t="s">
        <v>326</v>
      </c>
    </row>
    <row r="29" spans="1:4" ht="33" customHeight="1">
      <c r="A29" s="38" t="s">
        <v>302</v>
      </c>
      <c r="B29" s="36">
        <f>VLOOKUP($B$24,'PDES-IP65 DS'!$A$1:$Q$48,MATCH(A29,'PDES-IP65 DS'!$A$1:$Q$1,0),0)</f>
        <v>2.2000000000000002</v>
      </c>
      <c r="C29" s="38" t="s">
        <v>307</v>
      </c>
      <c r="D29" s="39">
        <v>0.98</v>
      </c>
    </row>
    <row r="30" spans="1:4" ht="26.4">
      <c r="A30" s="38" t="s">
        <v>303</v>
      </c>
      <c r="B30" s="36" t="str">
        <f>VLOOKUP($B$24,'PDES-IP65 DS'!$A$1:$Q$48,MATCH(A30,'PDES-IP65 DS'!$A$1:$Q$1,0),0)</f>
        <v>360~460</v>
      </c>
      <c r="C30" s="38" t="s">
        <v>308</v>
      </c>
      <c r="D30" s="36" t="s">
        <v>370</v>
      </c>
    </row>
    <row r="31" spans="1:4" ht="28.5" customHeight="1">
      <c r="A31" s="38" t="s">
        <v>304</v>
      </c>
      <c r="B31" s="36" t="s">
        <v>6</v>
      </c>
      <c r="C31" s="38" t="s">
        <v>309</v>
      </c>
      <c r="D31" s="36">
        <f>VLOOKUP($B$24,'PDES-IP65 DS'!$A$1:$Q$48,MATCH(C31,'PDES-IP65 DS'!$A$1:$Q$1,0),0)</f>
        <v>4.4000000000000004E-2</v>
      </c>
    </row>
    <row r="32" spans="1:4" ht="42.75" customHeight="1">
      <c r="A32" s="38" t="s">
        <v>305</v>
      </c>
      <c r="B32" s="36">
        <f>VLOOKUP($B$24,'PDES-IP65 DS'!$A$1:$Q$48,MATCH(A32,'PDES-IP65 DS'!$A$1:$Q$1,0),0)</f>
        <v>5.8</v>
      </c>
      <c r="C32" s="38" t="s">
        <v>310</v>
      </c>
      <c r="D32" s="36" t="s">
        <v>7</v>
      </c>
    </row>
    <row r="33" spans="1:4" ht="28.95" customHeight="1">
      <c r="A33" s="38" t="s">
        <v>306</v>
      </c>
      <c r="B33" s="39">
        <v>0.95</v>
      </c>
      <c r="C33" s="38" t="s">
        <v>311</v>
      </c>
      <c r="D33" s="36" t="s">
        <v>8</v>
      </c>
    </row>
    <row r="34" spans="1:4" ht="42" customHeight="1">
      <c r="A34" s="72" t="s">
        <v>312</v>
      </c>
      <c r="B34" s="73"/>
      <c r="C34" s="38" t="s">
        <v>320</v>
      </c>
      <c r="D34" s="36" t="s">
        <v>321</v>
      </c>
    </row>
    <row r="35" spans="1:4" ht="43.95" customHeight="1">
      <c r="A35" s="38" t="s">
        <v>313</v>
      </c>
      <c r="B35" s="36" t="str">
        <f>VLOOKUP($B$24,'PDES-IP65 DS'!$A$1:$Q$48,MATCH(A35,'PDES-IP65 DS'!$A$1:$Q$1,0),0)</f>
        <v>AC 3PH</v>
      </c>
      <c r="C35" s="38" t="s">
        <v>316</v>
      </c>
      <c r="D35" s="36" t="s">
        <v>9</v>
      </c>
    </row>
    <row r="36" spans="1:4" ht="29.25" customHeight="1">
      <c r="A36" s="38" t="s">
        <v>302</v>
      </c>
      <c r="B36" s="36">
        <f>VLOOKUP($B$24,'PDES-IP65 DS'!$A$1:$Q$48,MATCH(A36,'PDES-IP65 DS'!$A$1:$Q$1,0),0)</f>
        <v>2.2000000000000002</v>
      </c>
      <c r="C36" s="38" t="s">
        <v>322</v>
      </c>
      <c r="D36" s="36" t="s">
        <v>323</v>
      </c>
    </row>
    <row r="37" spans="1:4" ht="39.6">
      <c r="A37" s="38" t="s">
        <v>371</v>
      </c>
      <c r="B37" s="36" t="str">
        <f>VLOOKUP($B$24,'PDES-IP65 DS'!$A$1:$Q$48,MATCH(A37,'PDES-IP65 DS'!$A$1:$Q$1,0),0)</f>
        <v>0~460</v>
      </c>
      <c r="C37" s="38" t="s">
        <v>324</v>
      </c>
      <c r="D37" s="36" t="s">
        <v>325</v>
      </c>
    </row>
    <row r="38" spans="1:4" ht="43.5" customHeight="1">
      <c r="A38" s="38" t="s">
        <v>317</v>
      </c>
      <c r="B38" s="36" t="s">
        <v>10</v>
      </c>
      <c r="C38" s="79" t="s">
        <v>382</v>
      </c>
      <c r="D38" s="77" t="s">
        <v>381</v>
      </c>
    </row>
    <row r="39" spans="1:4" ht="31.95" customHeight="1">
      <c r="A39" s="38" t="s">
        <v>318</v>
      </c>
      <c r="B39" s="36">
        <f>VLOOKUP($B$24,'PDES-IP65 DS'!$A$1:$Q$48,MATCH(A39,'PDES-IP65 DS'!$A$1:$Q$1,0),0)</f>
        <v>5</v>
      </c>
      <c r="C39" s="80"/>
      <c r="D39" s="78"/>
    </row>
    <row r="40" spans="1:4" ht="27" customHeight="1">
      <c r="A40" s="38" t="s">
        <v>306</v>
      </c>
      <c r="B40" s="36">
        <v>0.95</v>
      </c>
      <c r="C40" s="38" t="s">
        <v>334</v>
      </c>
      <c r="D40" s="36" t="s">
        <v>335</v>
      </c>
    </row>
    <row r="41" spans="1:4" ht="55.5" customHeight="1">
      <c r="A41" s="74" t="s">
        <v>383</v>
      </c>
      <c r="B41" s="56"/>
      <c r="C41" s="38" t="s">
        <v>332</v>
      </c>
      <c r="D41" s="36" t="s">
        <v>333</v>
      </c>
    </row>
    <row r="42" spans="1:4" ht="67.5" customHeight="1">
      <c r="A42" s="38" t="s">
        <v>328</v>
      </c>
      <c r="B42" s="36" t="s">
        <v>329</v>
      </c>
      <c r="C42" s="38" t="s">
        <v>330</v>
      </c>
      <c r="D42" s="36" t="s">
        <v>331</v>
      </c>
    </row>
    <row r="43" spans="1:4" ht="27" customHeight="1">
      <c r="A43" s="58" t="s">
        <v>372</v>
      </c>
      <c r="B43" s="75"/>
      <c r="C43" s="75"/>
      <c r="D43" s="76"/>
    </row>
    <row r="44" spans="1:4" ht="40.950000000000003" customHeight="1">
      <c r="A44" s="58" t="s">
        <v>358</v>
      </c>
      <c r="B44" s="55"/>
      <c r="C44" s="55"/>
      <c r="D44" s="56"/>
    </row>
    <row r="45" spans="1:4" s="24" customFormat="1" ht="52.2" customHeight="1">
      <c r="A45" s="59" t="str">
        <f>A23</f>
        <v>Техническое описание преобразователя частоты Aikon
http://aikonrussia.ru</v>
      </c>
      <c r="B45" s="59"/>
      <c r="C45" s="59"/>
      <c r="D45" s="59"/>
    </row>
    <row r="46" spans="1:4" ht="16.95" customHeight="1">
      <c r="A46" s="35" t="s">
        <v>3</v>
      </c>
      <c r="B46" s="20" t="str">
        <f t="shared" ref="B46:D47" si="0">B24</f>
        <v>PD ES02D2K-4T-IP65</v>
      </c>
      <c r="C46" s="36" t="str">
        <f t="shared" si="0"/>
        <v>Количество:</v>
      </c>
      <c r="D46" s="48" t="str">
        <f t="shared" si="0"/>
        <v>-</v>
      </c>
    </row>
    <row r="47" spans="1:4" ht="27" customHeight="1">
      <c r="A47" s="36" t="s">
        <v>300</v>
      </c>
      <c r="B47" s="36" t="str">
        <f t="shared" si="0"/>
        <v>-</v>
      </c>
      <c r="C47" s="36" t="str">
        <f t="shared" si="0"/>
        <v>Конечный получатель:</v>
      </c>
      <c r="D47" s="36" t="str">
        <f t="shared" si="0"/>
        <v>-</v>
      </c>
    </row>
    <row r="48" spans="1:4">
      <c r="A48" s="60" t="s">
        <v>337</v>
      </c>
      <c r="B48" s="61"/>
      <c r="C48" s="60" t="s">
        <v>336</v>
      </c>
      <c r="D48" s="61"/>
    </row>
    <row r="49" spans="1:4" ht="26.4">
      <c r="A49" s="38" t="s">
        <v>338</v>
      </c>
      <c r="B49" s="36" t="s">
        <v>11</v>
      </c>
      <c r="C49" s="38" t="s">
        <v>347</v>
      </c>
      <c r="D49" s="36" t="s">
        <v>377</v>
      </c>
    </row>
    <row r="50" spans="1:4" ht="26.4">
      <c r="A50" s="38" t="s">
        <v>339</v>
      </c>
      <c r="B50" s="36">
        <f>VLOOKUP($B$24,'PDES-IP65 DS'!$A$1:$Q$48,MATCH(A50,'PDES-IP65 DS'!$A$1:$Q$1,0),0)</f>
        <v>1.7</v>
      </c>
      <c r="C50" s="42" t="s">
        <v>346</v>
      </c>
      <c r="D50" s="43" t="s">
        <v>352</v>
      </c>
    </row>
    <row r="51" spans="1:4" ht="31.95" customHeight="1">
      <c r="A51" s="44" t="s">
        <v>340</v>
      </c>
      <c r="B51" s="36">
        <f>VLOOKUP($B$24,'PDES-IP65 DS'!$A$1:$Q$48,MATCH(A51,'PDES-IP65 DS'!$A$1:$Q$1,0),0)</f>
        <v>165</v>
      </c>
      <c r="C51" s="38" t="s">
        <v>348</v>
      </c>
      <c r="D51" s="45" t="s">
        <v>351</v>
      </c>
    </row>
    <row r="52" spans="1:4" ht="28.95" customHeight="1">
      <c r="A52" s="44" t="s">
        <v>341</v>
      </c>
      <c r="B52" s="36">
        <f>VLOOKUP($B$24,'PDES-IP65 DS'!$A$1:$Q$48,MATCH(A52,'PDES-IP65 DS'!$A$1:$Q$1,0),0)</f>
        <v>195</v>
      </c>
      <c r="C52" s="38" t="s">
        <v>349</v>
      </c>
      <c r="D52" s="45" t="s">
        <v>350</v>
      </c>
    </row>
    <row r="53" spans="1:4" ht="33" customHeight="1">
      <c r="A53" s="44" t="s">
        <v>342</v>
      </c>
      <c r="B53" s="36">
        <f>VLOOKUP($B$24,'PDES-IP65 DS'!$A$1:$Q$48,MATCH(A53,'PDES-IP65 DS'!$A$1:$Q$1,0),0)</f>
        <v>130</v>
      </c>
      <c r="C53" s="42" t="s">
        <v>353</v>
      </c>
      <c r="D53" s="43" t="s">
        <v>356</v>
      </c>
    </row>
    <row r="54" spans="1:4" ht="30" customHeight="1">
      <c r="A54" s="44" t="s">
        <v>343</v>
      </c>
      <c r="B54" s="36">
        <f>VLOOKUP($B$24,'PDES-IP65 DS'!$A$1:$Q$48,MATCH(A54,'PDES-IP65 DS'!$A$1:$Q$1,0),0)</f>
        <v>105</v>
      </c>
      <c r="C54" s="42" t="s">
        <v>354</v>
      </c>
      <c r="D54" s="43" t="s">
        <v>376</v>
      </c>
    </row>
    <row r="55" spans="1:4" ht="26.4">
      <c r="A55" s="44" t="s">
        <v>344</v>
      </c>
      <c r="B55" s="36">
        <f>VLOOKUP($B$24,'PDES-IP65 DS'!$A$1:$Q$48,MATCH(A55,'PDES-IP65 DS'!$A$1:$Q$1,0),0)</f>
        <v>178</v>
      </c>
      <c r="C55" s="42" t="s">
        <v>355</v>
      </c>
      <c r="D55" s="36" t="s">
        <v>12</v>
      </c>
    </row>
    <row r="56" spans="1:4" ht="29.25" customHeight="1">
      <c r="A56" s="44" t="s">
        <v>345</v>
      </c>
      <c r="B56" s="36">
        <f>VLOOKUP($B$24,'PDES-IP65 DS'!$A$1:$Q$48,MATCH(A56,'PDES-IP65 DS'!$A$1:$Q$1,0),0)</f>
        <v>4</v>
      </c>
      <c r="C56" s="46" t="s">
        <v>373</v>
      </c>
      <c r="D56" s="46"/>
    </row>
    <row r="57" spans="1:4" ht="18" customHeight="1">
      <c r="A57" s="63" t="s">
        <v>357</v>
      </c>
      <c r="B57" s="64"/>
      <c r="C57" s="64"/>
      <c r="D57" s="65"/>
    </row>
    <row r="58" spans="1:4" ht="21" customHeight="1">
      <c r="A58" s="66"/>
      <c r="B58" s="67"/>
      <c r="C58" s="67"/>
      <c r="D58" s="68"/>
    </row>
    <row r="59" spans="1:4" ht="21" customHeight="1">
      <c r="A59" s="66"/>
      <c r="B59" s="67"/>
      <c r="C59" s="67"/>
      <c r="D59" s="68"/>
    </row>
    <row r="60" spans="1:4" ht="21" customHeight="1">
      <c r="A60" s="66"/>
      <c r="B60" s="67"/>
      <c r="C60" s="67"/>
      <c r="D60" s="68"/>
    </row>
    <row r="61" spans="1:4" ht="21" customHeight="1">
      <c r="A61" s="66"/>
      <c r="B61" s="67"/>
      <c r="C61" s="67"/>
      <c r="D61" s="68"/>
    </row>
    <row r="62" spans="1:4" ht="21" customHeight="1">
      <c r="A62" s="66"/>
      <c r="B62" s="67"/>
      <c r="C62" s="67"/>
      <c r="D62" s="68"/>
    </row>
    <row r="63" spans="1:4" ht="21" customHeight="1">
      <c r="A63" s="66"/>
      <c r="B63" s="67"/>
      <c r="C63" s="67"/>
      <c r="D63" s="68"/>
    </row>
    <row r="64" spans="1:4" ht="21" customHeight="1">
      <c r="A64" s="66"/>
      <c r="B64" s="67"/>
      <c r="C64" s="67"/>
      <c r="D64" s="68"/>
    </row>
    <row r="65" spans="1:4" ht="21" customHeight="1">
      <c r="A65" s="69"/>
      <c r="B65" s="70"/>
      <c r="C65" s="70"/>
      <c r="D65" s="71"/>
    </row>
    <row r="66" spans="1:4" ht="19.95" customHeight="1">
      <c r="A66" s="60" t="s">
        <v>359</v>
      </c>
      <c r="B66" s="62"/>
      <c r="C66" s="62"/>
      <c r="D66" s="61"/>
    </row>
    <row r="67" spans="1:4" ht="18" customHeight="1">
      <c r="A67" s="54" t="s">
        <v>360</v>
      </c>
      <c r="B67" s="55"/>
      <c r="C67" s="55"/>
      <c r="D67" s="56"/>
    </row>
    <row r="68" spans="1:4" ht="18" customHeight="1">
      <c r="A68" s="54" t="s">
        <v>361</v>
      </c>
      <c r="B68" s="55"/>
      <c r="C68" s="55"/>
      <c r="D68" s="56"/>
    </row>
    <row r="69" spans="1:4" ht="18" customHeight="1">
      <c r="A69" s="57" t="s">
        <v>378</v>
      </c>
      <c r="B69" s="57"/>
      <c r="C69" s="57"/>
      <c r="D69" s="57"/>
    </row>
    <row r="70" spans="1:4" ht="18" customHeight="1">
      <c r="A70" s="54" t="s">
        <v>362</v>
      </c>
      <c r="B70" s="55"/>
      <c r="C70" s="55"/>
      <c r="D70" s="56"/>
    </row>
    <row r="71" spans="1:4" ht="18" customHeight="1">
      <c r="A71" s="54" t="s">
        <v>363</v>
      </c>
      <c r="B71" s="55"/>
      <c r="C71" s="55"/>
      <c r="D71" s="56"/>
    </row>
    <row r="72" spans="1:4" ht="35.25" customHeight="1">
      <c r="A72" s="54" t="s">
        <v>364</v>
      </c>
      <c r="B72" s="55"/>
      <c r="C72" s="55"/>
      <c r="D72" s="56"/>
    </row>
    <row r="73" spans="1:4" ht="18" customHeight="1">
      <c r="A73" s="54" t="s">
        <v>365</v>
      </c>
      <c r="B73" s="55"/>
      <c r="C73" s="55"/>
      <c r="D73" s="56"/>
    </row>
    <row r="74" spans="1:4" ht="33" customHeight="1">
      <c r="A74" s="54" t="s">
        <v>366</v>
      </c>
      <c r="B74" s="55"/>
      <c r="C74" s="55"/>
      <c r="D74" s="56"/>
    </row>
    <row r="75" spans="1:4" ht="18" customHeight="1">
      <c r="A75" s="54" t="s">
        <v>367</v>
      </c>
      <c r="B75" s="55"/>
      <c r="C75" s="55"/>
      <c r="D75" s="56"/>
    </row>
    <row r="76" spans="1:4" ht="18" customHeight="1">
      <c r="A76" s="54" t="s">
        <v>368</v>
      </c>
      <c r="B76" s="55"/>
      <c r="C76" s="55"/>
      <c r="D76" s="56"/>
    </row>
    <row r="77" spans="1:4" ht="21" customHeight="1"/>
    <row r="78" spans="1:4" ht="21" customHeight="1"/>
    <row r="79" spans="1:4" ht="21" customHeight="1"/>
    <row r="80" spans="1:4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</sheetData>
  <sheetProtection algorithmName="SHA-512" hashValue="cvU4KLoVTw1tcMzywsWL2Eedem/v/aiUHKEgNUlLzjVnw/6J9fuSnsuDEHag2xMVjT+EYllg6ieWMAIHAAhMXw==" saltValue="g5vMEq5qMu31fWu7EYegdQ==" spinCount="100000" sheet="1" objects="1" scenarios="1" selectLockedCells="1"/>
  <mergeCells count="27">
    <mergeCell ref="A1:D1"/>
    <mergeCell ref="C6:D6"/>
    <mergeCell ref="A23:D23"/>
    <mergeCell ref="A26:B26"/>
    <mergeCell ref="C26:D26"/>
    <mergeCell ref="A27:B27"/>
    <mergeCell ref="A34:B34"/>
    <mergeCell ref="A41:B41"/>
    <mergeCell ref="A43:D43"/>
    <mergeCell ref="D38:D39"/>
    <mergeCell ref="C38:C39"/>
    <mergeCell ref="A44:D44"/>
    <mergeCell ref="A45:D45"/>
    <mergeCell ref="A48:B48"/>
    <mergeCell ref="C48:D48"/>
    <mergeCell ref="A66:D66"/>
    <mergeCell ref="A57:D65"/>
    <mergeCell ref="A72:D72"/>
    <mergeCell ref="A73:D73"/>
    <mergeCell ref="A74:D74"/>
    <mergeCell ref="A75:D75"/>
    <mergeCell ref="A76:D76"/>
    <mergeCell ref="A67:D67"/>
    <mergeCell ref="A68:D68"/>
    <mergeCell ref="A69:D69"/>
    <mergeCell ref="A70:D70"/>
    <mergeCell ref="A71:D71"/>
  </mergeCells>
  <pageMargins left="0.66805555555555596" right="0.75" top="0.51180555555555596" bottom="1" header="0.5" footer="0.5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Ошибка" error="Неверные данные!" xr:uid="{00000000-0002-0000-0100-000000000000}">
          <x14:formula1>
            <xm:f>'PDES-IP65 DS'!$A$2:$A$47</xm:f>
          </x14:formula1>
          <xm:sqref>C6:D6</xm:sqref>
        </x14:dataValidation>
        <x14:dataValidation type="list" allowBlank="1" showInputMessage="1" showErrorMessage="1" xr:uid="{00000000-0002-0000-0100-000001000000}">
          <x14:formula1>
            <xm:f>'PDES-IP65 DS'!$A$2:$A$48</xm:f>
          </x14:formula1>
          <xm:sqref>B2 C6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91"/>
  <sheetViews>
    <sheetView tabSelected="1" topLeftCell="A49" zoomScale="75" zoomScaleNormal="100" workbookViewId="0">
      <selection activeCell="C6" sqref="C6:D6"/>
    </sheetView>
  </sheetViews>
  <sheetFormatPr defaultColWidth="9" defaultRowHeight="14.4"/>
  <cols>
    <col min="1" max="1" width="18.6640625" style="24" customWidth="1"/>
    <col min="2" max="2" width="23.44140625" style="24" customWidth="1"/>
    <col min="3" max="3" width="17.109375" style="24" customWidth="1"/>
    <col min="4" max="4" width="31.6640625" style="24" customWidth="1"/>
    <col min="5" max="5" width="12.109375" style="24" customWidth="1"/>
    <col min="6" max="6" width="3" style="24" customWidth="1"/>
    <col min="7" max="7" width="2.6640625" style="24" hidden="1" customWidth="1"/>
    <col min="8" max="12" width="9" style="24" hidden="1" customWidth="1"/>
    <col min="13" max="13" width="9" style="24"/>
    <col min="14" max="30" width="9" style="34"/>
    <col min="31" max="16384" width="9" style="24"/>
  </cols>
  <sheetData>
    <row r="1" spans="1:4" s="24" customFormat="1" ht="84.75" customHeight="1">
      <c r="A1" s="59" t="s">
        <v>375</v>
      </c>
      <c r="B1" s="59"/>
      <c r="C1" s="59"/>
      <c r="D1" s="59"/>
    </row>
    <row r="2" spans="1:4" s="24" customFormat="1" ht="13.8">
      <c r="A2" s="25"/>
      <c r="B2" s="26"/>
      <c r="C2" s="26"/>
      <c r="D2" s="27"/>
    </row>
    <row r="3" spans="1:4" s="24" customFormat="1" ht="13.8">
      <c r="A3" s="25"/>
      <c r="B3" s="26"/>
      <c r="C3" s="26"/>
      <c r="D3" s="27"/>
    </row>
    <row r="4" spans="1:4" s="24" customFormat="1" ht="24" customHeight="1">
      <c r="A4" s="25"/>
      <c r="B4" s="26"/>
      <c r="C4" s="26"/>
      <c r="D4" s="27"/>
    </row>
    <row r="5" spans="1:4" s="24" customFormat="1" ht="22.2" customHeight="1" thickBot="1">
      <c r="A5" s="25"/>
      <c r="B5" s="26"/>
      <c r="C5" s="26"/>
      <c r="D5" s="27"/>
    </row>
    <row r="6" spans="1:4" s="24" customFormat="1" ht="27" customHeight="1" thickBot="1">
      <c r="A6" s="25"/>
      <c r="B6" s="28" t="s">
        <v>261</v>
      </c>
      <c r="C6" s="81" t="s">
        <v>75</v>
      </c>
      <c r="D6" s="82"/>
    </row>
    <row r="7" spans="1:4" s="24" customFormat="1" ht="21" customHeight="1">
      <c r="A7" s="25"/>
      <c r="B7" s="29" t="s">
        <v>300</v>
      </c>
      <c r="C7" s="49"/>
      <c r="D7" s="50"/>
    </row>
    <row r="8" spans="1:4" s="24" customFormat="1" ht="24" customHeight="1">
      <c r="A8" s="25"/>
      <c r="B8" s="30" t="s">
        <v>379</v>
      </c>
      <c r="C8" s="49"/>
      <c r="D8" s="50"/>
    </row>
    <row r="9" spans="1:4" s="24" customFormat="1" ht="21" customHeight="1">
      <c r="A9" s="25"/>
      <c r="B9" s="29" t="s">
        <v>5</v>
      </c>
      <c r="C9" s="49"/>
      <c r="D9" s="50"/>
    </row>
    <row r="10" spans="1:4" s="24" customFormat="1" ht="24" customHeight="1">
      <c r="A10" s="25"/>
      <c r="B10" s="29" t="s">
        <v>298</v>
      </c>
      <c r="C10" s="49"/>
      <c r="D10" s="50"/>
    </row>
    <row r="11" spans="1:4" s="24" customFormat="1" ht="28.95" customHeight="1">
      <c r="A11" s="25"/>
      <c r="B11" s="29" t="s">
        <v>299</v>
      </c>
      <c r="C11" s="49"/>
      <c r="D11" s="50"/>
    </row>
    <row r="12" spans="1:4" s="24" customFormat="1" ht="27" customHeight="1">
      <c r="A12" s="25"/>
      <c r="B12" s="26"/>
      <c r="C12" s="26"/>
      <c r="D12" s="27"/>
    </row>
    <row r="13" spans="1:4" s="24" customFormat="1" ht="27" customHeight="1">
      <c r="A13" s="25"/>
      <c r="B13" s="26"/>
      <c r="C13" s="26"/>
      <c r="D13" s="27"/>
    </row>
    <row r="14" spans="1:4" s="24" customFormat="1" ht="33" customHeight="1">
      <c r="A14" s="25"/>
      <c r="B14" s="26"/>
      <c r="C14" s="26"/>
      <c r="D14" s="27"/>
    </row>
    <row r="15" spans="1:4" s="24" customFormat="1" ht="31.95" customHeight="1">
      <c r="A15" s="25"/>
      <c r="B15" s="26"/>
      <c r="C15" s="26"/>
      <c r="D15" s="27"/>
    </row>
    <row r="16" spans="1:4" s="24" customFormat="1" ht="31.95" customHeight="1">
      <c r="A16" s="25"/>
      <c r="B16" s="26"/>
      <c r="C16" s="26"/>
      <c r="D16" s="27"/>
    </row>
    <row r="17" spans="1:30" ht="27" customHeight="1">
      <c r="A17" s="25"/>
      <c r="B17" s="26"/>
      <c r="C17" s="26"/>
      <c r="D17" s="27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</row>
    <row r="18" spans="1:30" ht="51" customHeight="1">
      <c r="A18" s="25"/>
      <c r="B18" s="26"/>
      <c r="C18" s="26"/>
      <c r="D18" s="27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</row>
    <row r="19" spans="1:30" ht="58.2" customHeight="1">
      <c r="A19" s="25"/>
      <c r="B19" s="26"/>
      <c r="C19" s="26"/>
      <c r="D19" s="27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</row>
    <row r="20" spans="1:30" ht="27" customHeight="1">
      <c r="A20" s="25"/>
      <c r="B20" s="26"/>
      <c r="C20" s="26"/>
      <c r="D20" s="27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</row>
    <row r="21" spans="1:30" ht="27" customHeight="1">
      <c r="A21" s="25"/>
      <c r="B21" s="26"/>
      <c r="C21" s="26"/>
      <c r="D21" s="27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</row>
    <row r="22" spans="1:30" ht="40.950000000000003" customHeight="1">
      <c r="A22" s="31"/>
      <c r="B22" s="32"/>
      <c r="C22" s="32"/>
      <c r="D22" s="33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</row>
    <row r="23" spans="1:30" ht="72" customHeight="1">
      <c r="A23" s="59" t="str">
        <f>A1</f>
        <v>Техническое описание преобразователя частоты Aikon
http://aikonrussia.ru</v>
      </c>
      <c r="B23" s="59"/>
      <c r="C23" s="59"/>
      <c r="D23" s="59"/>
    </row>
    <row r="24" spans="1:30">
      <c r="A24" s="35" t="s">
        <v>261</v>
      </c>
      <c r="B24" s="19" t="str">
        <f>C6</f>
        <v>PD ES0045D-4T</v>
      </c>
      <c r="C24" s="36" t="s">
        <v>380</v>
      </c>
      <c r="D24" s="51" t="s">
        <v>385</v>
      </c>
    </row>
    <row r="25" spans="1:30" ht="27" customHeight="1">
      <c r="A25" s="36" t="s">
        <v>300</v>
      </c>
      <c r="B25" s="53" t="s">
        <v>385</v>
      </c>
      <c r="C25" s="36" t="s">
        <v>314</v>
      </c>
      <c r="D25" s="52" t="s">
        <v>385</v>
      </c>
    </row>
    <row r="26" spans="1:30" ht="24" customHeight="1">
      <c r="A26" s="83" t="s">
        <v>327</v>
      </c>
      <c r="B26" s="84"/>
      <c r="C26" s="72" t="s">
        <v>315</v>
      </c>
      <c r="D26" s="73"/>
    </row>
    <row r="27" spans="1:30" ht="26.4">
      <c r="A27" s="72" t="s">
        <v>301</v>
      </c>
      <c r="B27" s="73"/>
      <c r="C27" s="38" t="s">
        <v>306</v>
      </c>
      <c r="D27" s="39">
        <v>0.95</v>
      </c>
    </row>
    <row r="28" spans="1:30" ht="66">
      <c r="A28" s="38" t="s">
        <v>313</v>
      </c>
      <c r="B28" s="37" t="str">
        <f>VLOOKUP($B$24,'PDES-IP20 DS'!$A$1:$Q$48,MATCH(A28,'PDES-IP20 DS'!$A$1:$Q$1,0),0)</f>
        <v>AC 3PH</v>
      </c>
      <c r="C28" s="38" t="s">
        <v>319</v>
      </c>
      <c r="D28" s="36" t="s">
        <v>326</v>
      </c>
    </row>
    <row r="29" spans="1:30" ht="26.4">
      <c r="A29" s="38" t="s">
        <v>302</v>
      </c>
      <c r="B29" s="37">
        <f>VLOOKUP($B$24,'PDES-IP20 DS'!$A$1:$Q$48,MATCH(A29,'PDES-IP20 DS'!$A$1:$Q$1,0),0)</f>
        <v>45</v>
      </c>
      <c r="C29" s="38" t="s">
        <v>307</v>
      </c>
      <c r="D29" s="40">
        <v>0.98</v>
      </c>
    </row>
    <row r="30" spans="1:30" ht="26.4">
      <c r="A30" s="38" t="s">
        <v>303</v>
      </c>
      <c r="B30" s="37" t="str">
        <f>VLOOKUP($B$24,'PDES-IP20 DS'!$A$1:$Q$48,MATCH(A30,'PDES-IP20 DS'!$A$1:$Q$1,0),0)</f>
        <v>360~460</v>
      </c>
      <c r="C30" s="38" t="s">
        <v>308</v>
      </c>
      <c r="D30" s="37" t="s">
        <v>369</v>
      </c>
    </row>
    <row r="31" spans="1:30" ht="26.4">
      <c r="A31" s="38" t="s">
        <v>304</v>
      </c>
      <c r="B31" s="37" t="s">
        <v>6</v>
      </c>
      <c r="C31" s="38" t="s">
        <v>309</v>
      </c>
      <c r="D31" s="37">
        <f>VLOOKUP($B$24,'PDES-IP20 DS'!$A$1:$Q$48,MATCH(C31,'PDES-IP20 DS'!$A$1:$Q$1,0),0)</f>
        <v>0.9</v>
      </c>
    </row>
    <row r="32" spans="1:30" ht="39.6">
      <c r="A32" s="38" t="s">
        <v>305</v>
      </c>
      <c r="B32" s="37">
        <f>VLOOKUP($B$24,'PDES-IP20 DS'!$A$1:$Q$48,MATCH(A32,'PDES-IP20 DS'!$A$1:$Q$1,0),0)</f>
        <v>92</v>
      </c>
      <c r="C32" s="38" t="s">
        <v>310</v>
      </c>
      <c r="D32" s="37" t="s">
        <v>7</v>
      </c>
    </row>
    <row r="33" spans="1:4" ht="26.4">
      <c r="A33" s="38" t="s">
        <v>306</v>
      </c>
      <c r="B33" s="40">
        <v>0.95</v>
      </c>
      <c r="C33" s="38" t="s">
        <v>311</v>
      </c>
      <c r="D33" s="37" t="s">
        <v>8</v>
      </c>
    </row>
    <row r="34" spans="1:4" ht="39.6">
      <c r="A34" s="72" t="s">
        <v>312</v>
      </c>
      <c r="B34" s="73"/>
      <c r="C34" s="38" t="s">
        <v>320</v>
      </c>
      <c r="D34" s="36" t="s">
        <v>321</v>
      </c>
    </row>
    <row r="35" spans="1:4" ht="43.95" customHeight="1">
      <c r="A35" s="38" t="s">
        <v>313</v>
      </c>
      <c r="B35" s="37" t="str">
        <f>VLOOKUP($B$24,'PDES-IP20 DS'!$A$1:$Q$48,MATCH(A35,'PDES-IP20 DS'!$A$1:$Q$1,0),0)</f>
        <v>AC 3PH</v>
      </c>
      <c r="C35" s="38" t="s">
        <v>316</v>
      </c>
      <c r="D35" s="36" t="s">
        <v>9</v>
      </c>
    </row>
    <row r="36" spans="1:4" ht="27" customHeight="1">
      <c r="A36" s="38" t="s">
        <v>302</v>
      </c>
      <c r="B36" s="37">
        <f>VLOOKUP($B$24,'PDES-IP20 DS'!$A$1:$Q$48,MATCH(A36,'PDES-IP20 DS'!$A$1:$Q$1,0),0)</f>
        <v>45</v>
      </c>
      <c r="C36" s="38" t="s">
        <v>322</v>
      </c>
      <c r="D36" s="36" t="s">
        <v>323</v>
      </c>
    </row>
    <row r="37" spans="1:4" ht="39.6">
      <c r="A37" s="38" t="s">
        <v>371</v>
      </c>
      <c r="B37" s="37" t="str">
        <f>VLOOKUP($B$24,'PDES-IP20 DS'!$A$1:$Q$48,MATCH(A37,'PDES-IP20 DS'!$A$1:$Q$1,0),0)</f>
        <v>0~460</v>
      </c>
      <c r="C37" s="38" t="s">
        <v>324</v>
      </c>
      <c r="D37" s="36" t="s">
        <v>325</v>
      </c>
    </row>
    <row r="38" spans="1:4" ht="28.05" customHeight="1">
      <c r="A38" s="38" t="s">
        <v>317</v>
      </c>
      <c r="B38" s="37" t="s">
        <v>10</v>
      </c>
      <c r="C38" s="79" t="s">
        <v>382</v>
      </c>
      <c r="D38" s="77" t="s">
        <v>381</v>
      </c>
    </row>
    <row r="39" spans="1:4" ht="26.4">
      <c r="A39" s="38" t="s">
        <v>318</v>
      </c>
      <c r="B39" s="37">
        <f>VLOOKUP($B$24,'PDES-IP20 DS'!$A$1:$Q$48,MATCH(A39,'PDES-IP20 DS'!$A$1:$Q$1,0),0)</f>
        <v>80</v>
      </c>
      <c r="C39" s="80"/>
      <c r="D39" s="78"/>
    </row>
    <row r="40" spans="1:4" ht="27" customHeight="1">
      <c r="A40" s="38" t="s">
        <v>306</v>
      </c>
      <c r="B40" s="37">
        <v>0.95</v>
      </c>
      <c r="C40" s="38" t="s">
        <v>334</v>
      </c>
      <c r="D40" s="36" t="s">
        <v>335</v>
      </c>
    </row>
    <row r="41" spans="1:4" ht="51" customHeight="1">
      <c r="A41" s="74" t="s">
        <v>384</v>
      </c>
      <c r="B41" s="76"/>
      <c r="C41" s="38" t="s">
        <v>332</v>
      </c>
      <c r="D41" s="36" t="s">
        <v>333</v>
      </c>
    </row>
    <row r="42" spans="1:4" ht="66">
      <c r="A42" s="38" t="s">
        <v>328</v>
      </c>
      <c r="B42" s="36" t="s">
        <v>329</v>
      </c>
      <c r="C42" s="38" t="s">
        <v>330</v>
      </c>
      <c r="D42" s="36" t="s">
        <v>331</v>
      </c>
    </row>
    <row r="43" spans="1:4" ht="27" customHeight="1">
      <c r="A43" s="58" t="s">
        <v>372</v>
      </c>
      <c r="B43" s="75"/>
      <c r="C43" s="75"/>
      <c r="D43" s="76"/>
    </row>
    <row r="44" spans="1:4" ht="40.950000000000003" customHeight="1">
      <c r="A44" s="58" t="s">
        <v>358</v>
      </c>
      <c r="B44" s="89"/>
      <c r="C44" s="89"/>
      <c r="D44" s="90"/>
    </row>
    <row r="45" spans="1:4" ht="63" customHeight="1">
      <c r="A45" s="59" t="str">
        <f>A23</f>
        <v>Техническое описание преобразователя частоты Aikon
http://aikonrussia.ru</v>
      </c>
      <c r="B45" s="59"/>
      <c r="C45" s="59"/>
      <c r="D45" s="59"/>
    </row>
    <row r="46" spans="1:4" ht="16.95" customHeight="1">
      <c r="A46" s="41" t="str">
        <f>A24</f>
        <v>Модель</v>
      </c>
      <c r="B46" s="19" t="str">
        <f t="shared" ref="B46:D47" si="0">B24</f>
        <v>PD ES0045D-4T</v>
      </c>
      <c r="C46" s="37" t="str">
        <f t="shared" si="0"/>
        <v>Количество:</v>
      </c>
      <c r="D46" s="37" t="str">
        <f t="shared" si="0"/>
        <v>-</v>
      </c>
    </row>
    <row r="47" spans="1:4" ht="26.4">
      <c r="A47" s="37" t="str">
        <f>A25</f>
        <v>Наименование компании</v>
      </c>
      <c r="B47" s="37" t="str">
        <f t="shared" si="0"/>
        <v>-</v>
      </c>
      <c r="C47" s="37" t="str">
        <f t="shared" si="0"/>
        <v>Конечный получатель:</v>
      </c>
      <c r="D47" s="37" t="str">
        <f t="shared" si="0"/>
        <v>-</v>
      </c>
    </row>
    <row r="48" spans="1:4" ht="15" customHeight="1">
      <c r="A48" s="60" t="s">
        <v>337</v>
      </c>
      <c r="B48" s="61"/>
      <c r="C48" s="60" t="s">
        <v>336</v>
      </c>
      <c r="D48" s="61"/>
    </row>
    <row r="49" spans="1:4" ht="26.4">
      <c r="A49" s="38" t="s">
        <v>338</v>
      </c>
      <c r="B49" s="37" t="s">
        <v>14</v>
      </c>
      <c r="C49" s="38" t="s">
        <v>347</v>
      </c>
      <c r="D49" s="36" t="s">
        <v>377</v>
      </c>
    </row>
    <row r="50" spans="1:4" ht="26.4">
      <c r="A50" s="38" t="s">
        <v>339</v>
      </c>
      <c r="B50" s="37">
        <f>VLOOKUP($B$24,'PDES-IP20 DS'!$A$1:$Q$48,MATCH(A50,'PDES-IP20 DS'!$A$1:$Q$1,0),0)</f>
        <v>12</v>
      </c>
      <c r="C50" s="42" t="s">
        <v>346</v>
      </c>
      <c r="D50" s="43" t="s">
        <v>352</v>
      </c>
    </row>
    <row r="51" spans="1:4" ht="26.4">
      <c r="A51" s="44" t="s">
        <v>340</v>
      </c>
      <c r="B51" s="37">
        <f>VLOOKUP($B$24,'PDES-IP20 DS'!$A$1:$Q$48,MATCH(A51,'PDES-IP20 DS'!$A$1:$Q$1,0),0)</f>
        <v>220</v>
      </c>
      <c r="C51" s="38" t="s">
        <v>348</v>
      </c>
      <c r="D51" s="45" t="s">
        <v>351</v>
      </c>
    </row>
    <row r="52" spans="1:4" ht="28.95" customHeight="1">
      <c r="A52" s="44" t="s">
        <v>341</v>
      </c>
      <c r="B52" s="37">
        <f>VLOOKUP($B$24,'PDES-IP20 DS'!$A$1:$Q$48,MATCH(A52,'PDES-IP20 DS'!$A$1:$Q$1,0),0)</f>
        <v>411</v>
      </c>
      <c r="C52" s="38" t="s">
        <v>349</v>
      </c>
      <c r="D52" s="45" t="s">
        <v>350</v>
      </c>
    </row>
    <row r="53" spans="1:4" ht="33" customHeight="1">
      <c r="A53" s="44" t="s">
        <v>342</v>
      </c>
      <c r="B53" s="37">
        <f>VLOOKUP($B$24,'PDES-IP20 DS'!$A$1:$Q$48,MATCH(A53,'PDES-IP20 DS'!$A$1:$Q$1,0),0)</f>
        <v>238</v>
      </c>
      <c r="C53" s="42" t="s">
        <v>353</v>
      </c>
      <c r="D53" s="43" t="s">
        <v>356</v>
      </c>
    </row>
    <row r="54" spans="1:4" ht="26.4">
      <c r="A54" s="44" t="s">
        <v>343</v>
      </c>
      <c r="B54" s="37">
        <f>VLOOKUP($B$24,'PDES-IP20 DS'!$A$1:$Q$48,MATCH(A54,'PDES-IP20 DS'!$A$1:$Q$1,0),0)</f>
        <v>160</v>
      </c>
      <c r="C54" s="42" t="s">
        <v>354</v>
      </c>
      <c r="D54" s="43" t="s">
        <v>376</v>
      </c>
    </row>
    <row r="55" spans="1:4" ht="26.4">
      <c r="A55" s="44" t="s">
        <v>344</v>
      </c>
      <c r="B55" s="37">
        <f>VLOOKUP($B$24,'PDES-IP20 DS'!$A$1:$Q$48,MATCH(A55,'PDES-IP20 DS'!$A$1:$Q$1,0),0)</f>
        <v>397</v>
      </c>
      <c r="C55" s="42" t="s">
        <v>355</v>
      </c>
      <c r="D55" s="36" t="s">
        <v>12</v>
      </c>
    </row>
    <row r="56" spans="1:4" ht="26.4">
      <c r="A56" s="44" t="s">
        <v>345</v>
      </c>
      <c r="B56" s="37">
        <f>VLOOKUP($B$24,'PDES-IP20 DS'!$A$1:$Q$48,MATCH(A56,'PDES-IP20 DS'!$A$1:$Q$1,0),0)</f>
        <v>7</v>
      </c>
      <c r="C56" s="46" t="s">
        <v>373</v>
      </c>
      <c r="D56" s="46"/>
    </row>
    <row r="57" spans="1:4" ht="18" customHeight="1">
      <c r="A57" s="88"/>
      <c r="B57" s="88"/>
      <c r="C57" s="88"/>
      <c r="D57" s="88"/>
    </row>
    <row r="58" spans="1:4" ht="21" customHeight="1">
      <c r="A58" s="88"/>
      <c r="B58" s="88"/>
      <c r="C58" s="88"/>
      <c r="D58" s="88"/>
    </row>
    <row r="59" spans="1:4" ht="21" customHeight="1">
      <c r="A59" s="88"/>
      <c r="B59" s="88"/>
      <c r="C59" s="88"/>
      <c r="D59" s="88"/>
    </row>
    <row r="60" spans="1:4" ht="21" customHeight="1">
      <c r="A60" s="88"/>
      <c r="B60" s="88"/>
      <c r="C60" s="88"/>
      <c r="D60" s="88"/>
    </row>
    <row r="61" spans="1:4" ht="21" customHeight="1">
      <c r="A61" s="88"/>
      <c r="B61" s="88"/>
      <c r="C61" s="88"/>
      <c r="D61" s="88"/>
    </row>
    <row r="62" spans="1:4" ht="21" customHeight="1">
      <c r="A62" s="88"/>
      <c r="B62" s="88"/>
      <c r="C62" s="88"/>
      <c r="D62" s="88"/>
    </row>
    <row r="63" spans="1:4" ht="21" customHeight="1">
      <c r="A63" s="88"/>
      <c r="B63" s="88"/>
      <c r="C63" s="88"/>
      <c r="D63" s="88"/>
    </row>
    <row r="64" spans="1:4" ht="21" customHeight="1">
      <c r="A64" s="88"/>
      <c r="B64" s="88"/>
      <c r="C64" s="88"/>
      <c r="D64" s="88"/>
    </row>
    <row r="65" spans="1:4" ht="21" customHeight="1">
      <c r="A65" s="88"/>
      <c r="B65" s="88"/>
      <c r="C65" s="88"/>
      <c r="D65" s="88"/>
    </row>
    <row r="66" spans="1:4" ht="19.95" customHeight="1">
      <c r="A66" s="60" t="s">
        <v>359</v>
      </c>
      <c r="B66" s="62"/>
      <c r="C66" s="62"/>
      <c r="D66" s="61"/>
    </row>
    <row r="67" spans="1:4" ht="18" customHeight="1">
      <c r="A67" s="54" t="s">
        <v>360</v>
      </c>
      <c r="B67" s="55"/>
      <c r="C67" s="55"/>
      <c r="D67" s="56"/>
    </row>
    <row r="68" spans="1:4" ht="18" customHeight="1">
      <c r="A68" s="54" t="s">
        <v>361</v>
      </c>
      <c r="B68" s="55"/>
      <c r="C68" s="55"/>
      <c r="D68" s="56"/>
    </row>
    <row r="69" spans="1:4" ht="18" customHeight="1">
      <c r="A69" s="57" t="s">
        <v>378</v>
      </c>
      <c r="B69" s="57"/>
      <c r="C69" s="57"/>
      <c r="D69" s="57"/>
    </row>
    <row r="70" spans="1:4" ht="18" customHeight="1">
      <c r="A70" s="54" t="s">
        <v>362</v>
      </c>
      <c r="B70" s="55"/>
      <c r="C70" s="55"/>
      <c r="D70" s="56"/>
    </row>
    <row r="71" spans="1:4" ht="18" customHeight="1">
      <c r="A71" s="54" t="s">
        <v>363</v>
      </c>
      <c r="B71" s="55"/>
      <c r="C71" s="55"/>
      <c r="D71" s="56"/>
    </row>
    <row r="72" spans="1:4" ht="25.05" customHeight="1">
      <c r="A72" s="54" t="s">
        <v>364</v>
      </c>
      <c r="B72" s="55"/>
      <c r="C72" s="55"/>
      <c r="D72" s="56"/>
    </row>
    <row r="73" spans="1:4" ht="18" customHeight="1">
      <c r="A73" s="54" t="s">
        <v>365</v>
      </c>
      <c r="B73" s="55"/>
      <c r="C73" s="55"/>
      <c r="D73" s="56"/>
    </row>
    <row r="74" spans="1:4" ht="28.5" customHeight="1">
      <c r="A74" s="54" t="s">
        <v>366</v>
      </c>
      <c r="B74" s="55"/>
      <c r="C74" s="55"/>
      <c r="D74" s="56"/>
    </row>
    <row r="75" spans="1:4" ht="18" customHeight="1">
      <c r="A75" s="85" t="s">
        <v>367</v>
      </c>
      <c r="B75" s="86"/>
      <c r="C75" s="86"/>
      <c r="D75" s="87"/>
    </row>
    <row r="76" spans="1:4" ht="18" customHeight="1">
      <c r="A76" s="57" t="s">
        <v>368</v>
      </c>
      <c r="B76" s="57"/>
      <c r="C76" s="57"/>
      <c r="D76" s="57"/>
    </row>
    <row r="77" spans="1:4" ht="21" customHeight="1">
      <c r="A77" s="47"/>
      <c r="B77" s="47"/>
      <c r="C77" s="47"/>
      <c r="D77" s="47"/>
    </row>
    <row r="78" spans="1:4" ht="21" customHeight="1"/>
    <row r="79" spans="1:4" ht="21" customHeight="1"/>
    <row r="80" spans="1:4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</sheetData>
  <sheetProtection algorithmName="SHA-512" hashValue="GKRmPcUyoE7csOS3jRPrOoPzbTrgeGaJ5CBcaCb8JTcQD+lHYy7uH899LLUlaJnHVUfFbKgpVmIJJu/od8E35Q==" saltValue="HUlrxwbGeFKhC7EK85a68g==" spinCount="100000" sheet="1" objects="1" scenarios="1" selectLockedCells="1"/>
  <mergeCells count="27">
    <mergeCell ref="A1:D1"/>
    <mergeCell ref="C6:D6"/>
    <mergeCell ref="A23:D23"/>
    <mergeCell ref="A26:B26"/>
    <mergeCell ref="C26:D26"/>
    <mergeCell ref="A27:B27"/>
    <mergeCell ref="A34:B34"/>
    <mergeCell ref="A41:B41"/>
    <mergeCell ref="A43:D43"/>
    <mergeCell ref="D38:D39"/>
    <mergeCell ref="C38:C39"/>
    <mergeCell ref="A57:D65"/>
    <mergeCell ref="A44:D44"/>
    <mergeCell ref="A45:D45"/>
    <mergeCell ref="A48:B48"/>
    <mergeCell ref="C48:D48"/>
    <mergeCell ref="A66:D66"/>
    <mergeCell ref="A67:D67"/>
    <mergeCell ref="A68:D68"/>
    <mergeCell ref="A69:D69"/>
    <mergeCell ref="A70:D70"/>
    <mergeCell ref="A76:D76"/>
    <mergeCell ref="A71:D71"/>
    <mergeCell ref="A72:D72"/>
    <mergeCell ref="A73:D73"/>
    <mergeCell ref="A74:D74"/>
    <mergeCell ref="A75:D75"/>
  </mergeCells>
  <pageMargins left="0.66805555555555596" right="0.75" top="0.51180555555555596" bottom="1" header="0.5" footer="0.5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Ошибка" error="Неверные данные!" xr:uid="{00000000-0002-0000-0200-000000000000}">
          <x14:formula1>
            <xm:f>'PDES-IP20 DS'!$A$2:$A$47</xm:f>
          </x14:formula1>
          <xm:sqref>C6:D6</xm:sqref>
        </x14:dataValidation>
        <x14:dataValidation type="list" allowBlank="1" showInputMessage="1" showErrorMessage="1" xr:uid="{00000000-0002-0000-0200-000001000000}">
          <x14:formula1>
            <xm:f>'PDES-IP65 DS'!$A$2:$A$48</xm:f>
          </x14:formula1>
          <xm:sqref>B2 C6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EE52"/>
  <sheetViews>
    <sheetView topLeftCell="A19" zoomScale="130" zoomScaleNormal="130" workbookViewId="0">
      <selection activeCell="T36" sqref="T36:AM36"/>
    </sheetView>
  </sheetViews>
  <sheetFormatPr defaultColWidth="9" defaultRowHeight="14.4"/>
  <cols>
    <col min="1" max="1" width="3.33203125" style="2" customWidth="1"/>
    <col min="2" max="2" width="1.109375" style="2" customWidth="1"/>
    <col min="3" max="3" width="5.6640625" style="2" customWidth="1"/>
    <col min="4" max="4" width="2.109375" style="2" customWidth="1"/>
    <col min="5" max="5" width="1.109375" style="2" customWidth="1"/>
    <col min="6" max="6" width="3.33203125" style="2" customWidth="1"/>
    <col min="7" max="7" width="10" style="2" customWidth="1"/>
    <col min="8" max="8" width="6.6640625" style="2" customWidth="1"/>
    <col min="9" max="10" width="2.109375" style="2" customWidth="1"/>
    <col min="11" max="12" width="1.109375" style="2" customWidth="1"/>
    <col min="13" max="13" width="3.33203125" style="2" customWidth="1"/>
    <col min="14" max="14" width="2.109375" style="2" customWidth="1"/>
    <col min="15" max="15" width="3.33203125" style="2" customWidth="1"/>
    <col min="16" max="16" width="2.109375" style="2" customWidth="1"/>
    <col min="17" max="18" width="1.109375" style="2" customWidth="1"/>
    <col min="19" max="19" width="2.109375" style="2" customWidth="1"/>
    <col min="20" max="20" width="4" style="2" customWidth="1"/>
    <col min="21" max="21" width="0.6640625" style="2" customWidth="1"/>
    <col min="22" max="23" width="4.6640625" style="2" customWidth="1"/>
    <col min="24" max="24" width="2.109375" style="2" customWidth="1"/>
    <col min="25" max="27" width="1.109375" style="2" customWidth="1"/>
    <col min="28" max="28" width="2.109375" style="2" customWidth="1"/>
    <col min="29" max="29" width="5.6640625" style="2" customWidth="1"/>
    <col min="30" max="30" width="1.109375" style="2" customWidth="1"/>
    <col min="31" max="31" width="2.109375" style="2" customWidth="1"/>
    <col min="32" max="33" width="1.109375" style="2" customWidth="1"/>
    <col min="34" max="34" width="4.33203125" style="2" customWidth="1"/>
    <col min="35" max="35" width="3" style="2" customWidth="1"/>
    <col min="36" max="36" width="0.6640625" style="2" customWidth="1"/>
    <col min="37" max="37" width="1.109375" style="2" hidden="1" customWidth="1"/>
    <col min="38" max="38" width="2.6640625" style="2" hidden="1" customWidth="1"/>
    <col min="39" max="39" width="8.6640625" style="2" customWidth="1"/>
    <col min="40" max="16359" width="9" style="2"/>
  </cols>
  <sheetData>
    <row r="1" spans="1:39" ht="36" customHeight="1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</row>
    <row r="2" spans="1:39" ht="25.95" customHeight="1">
      <c r="A2" s="153" t="s">
        <v>262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5"/>
    </row>
    <row r="3" spans="1:39" ht="40.200000000000003" customHeight="1">
      <c r="A3" s="156" t="s">
        <v>15</v>
      </c>
      <c r="B3" s="157"/>
      <c r="C3" s="157"/>
      <c r="D3" s="157"/>
      <c r="E3" s="157"/>
      <c r="F3" s="157"/>
      <c r="G3" s="157"/>
      <c r="H3" s="157"/>
      <c r="I3" s="157"/>
      <c r="J3" s="158" t="s">
        <v>16</v>
      </c>
      <c r="K3" s="159"/>
      <c r="L3" s="159"/>
      <c r="M3" s="159"/>
      <c r="N3" s="159"/>
      <c r="O3" s="159"/>
      <c r="P3" s="160"/>
      <c r="Q3" s="161"/>
      <c r="R3" s="162"/>
      <c r="S3" s="162"/>
      <c r="T3" s="162"/>
      <c r="U3" s="162"/>
      <c r="V3" s="162"/>
      <c r="W3" s="162"/>
      <c r="X3" s="163"/>
      <c r="Y3" s="158" t="s">
        <v>17</v>
      </c>
      <c r="Z3" s="159"/>
      <c r="AA3" s="159"/>
      <c r="AB3" s="159"/>
      <c r="AC3" s="159"/>
      <c r="AD3" s="159"/>
      <c r="AE3" s="159"/>
      <c r="AF3" s="159"/>
      <c r="AG3" s="160"/>
      <c r="AH3" s="161"/>
      <c r="AI3" s="162"/>
      <c r="AJ3" s="162"/>
      <c r="AK3" s="162"/>
      <c r="AL3" s="162"/>
      <c r="AM3" s="163"/>
    </row>
    <row r="4" spans="1:39" ht="12" customHeight="1">
      <c r="A4" s="120" t="s">
        <v>279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</row>
    <row r="5" spans="1:39" ht="12" customHeight="1">
      <c r="A5" s="18">
        <v>1</v>
      </c>
      <c r="B5" s="118" t="s">
        <v>261</v>
      </c>
      <c r="C5" s="118"/>
      <c r="D5" s="118"/>
      <c r="E5" s="118"/>
      <c r="F5" s="118"/>
      <c r="G5" s="118"/>
      <c r="H5" s="151" t="s">
        <v>18</v>
      </c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18" t="s">
        <v>263</v>
      </c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 t="str">
        <f>VLOOKUP($H$5,'HV-SS DS'!$A$1:$E$70,MATCH(V5,'HV-SS DS'!$A$1:$E$1,0),0)</f>
        <v>500/670</v>
      </c>
      <c r="AH5" s="118"/>
      <c r="AI5" s="118"/>
      <c r="AJ5" s="118"/>
      <c r="AK5" s="118"/>
      <c r="AL5" s="118"/>
      <c r="AM5" s="118"/>
    </row>
    <row r="6" spans="1:39" ht="12" customHeight="1">
      <c r="A6" s="18">
        <v>2</v>
      </c>
      <c r="B6" s="118" t="s">
        <v>264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50" t="e">
        <f>VLOOKUP($H$5,'HV-SS DS'!$A$1:$E$70,MATCH(B6,'HV-SS DS'!$A$1:$E$1,0),0)</f>
        <v>#N/A</v>
      </c>
      <c r="N6" s="150"/>
      <c r="O6" s="150"/>
      <c r="P6" s="150"/>
      <c r="Q6" s="150"/>
      <c r="R6" s="150"/>
      <c r="S6" s="150"/>
      <c r="T6" s="150"/>
      <c r="U6" s="150"/>
      <c r="V6" s="118" t="s">
        <v>265</v>
      </c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>
        <f>VLOOKUP($H$5,'HV-SS DS'!$A$1:$E$70,MATCH(V6,'HV-SS DS'!$A$1:$E$1,0),0)</f>
        <v>90</v>
      </c>
      <c r="AH6" s="118"/>
      <c r="AI6" s="118"/>
      <c r="AJ6" s="118"/>
      <c r="AK6" s="118"/>
      <c r="AL6" s="118"/>
      <c r="AM6" s="118"/>
    </row>
    <row r="7" spans="1:39" ht="12" customHeight="1">
      <c r="A7" s="18">
        <v>3</v>
      </c>
      <c r="B7" s="118" t="s">
        <v>266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42" t="s">
        <v>267</v>
      </c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4"/>
    </row>
    <row r="8" spans="1:39" ht="12" customHeight="1">
      <c r="A8" s="18">
        <v>4</v>
      </c>
      <c r="B8" s="118" t="s">
        <v>268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42" t="s">
        <v>269</v>
      </c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4"/>
    </row>
    <row r="9" spans="1:39" ht="12" customHeight="1">
      <c r="A9" s="18">
        <v>5</v>
      </c>
      <c r="B9" s="118" t="s">
        <v>270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42" t="s">
        <v>272</v>
      </c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4"/>
    </row>
    <row r="10" spans="1:39" ht="12" customHeight="1">
      <c r="A10" s="18">
        <v>6</v>
      </c>
      <c r="B10" s="132" t="s">
        <v>19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49" t="s">
        <v>20</v>
      </c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</row>
    <row r="11" spans="1:39" ht="12" customHeight="1">
      <c r="A11" s="18">
        <v>7</v>
      </c>
      <c r="B11" s="132" t="s">
        <v>271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9" t="s">
        <v>273</v>
      </c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1"/>
    </row>
    <row r="12" spans="1:39" ht="12" customHeight="1">
      <c r="A12" s="18">
        <v>8</v>
      </c>
      <c r="B12" s="109" t="s">
        <v>274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1"/>
      <c r="M12" s="142" t="s">
        <v>275</v>
      </c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4"/>
    </row>
    <row r="13" spans="1:39" ht="12" customHeight="1">
      <c r="A13" s="18">
        <v>9</v>
      </c>
      <c r="B13" s="109" t="s">
        <v>276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1"/>
      <c r="M13" s="145" t="s">
        <v>21</v>
      </c>
      <c r="N13" s="145"/>
      <c r="O13" s="145"/>
      <c r="P13" s="145"/>
      <c r="Q13" s="145"/>
      <c r="R13" s="145"/>
      <c r="S13" s="145"/>
      <c r="T13" s="145"/>
      <c r="U13" s="145"/>
      <c r="V13" s="109" t="s">
        <v>277</v>
      </c>
      <c r="W13" s="110"/>
      <c r="X13" s="111"/>
      <c r="Y13" s="146" t="s">
        <v>278</v>
      </c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8"/>
    </row>
    <row r="14" spans="1:39" ht="12" customHeight="1">
      <c r="A14" s="120" t="s">
        <v>280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</row>
    <row r="15" spans="1:39" ht="12" customHeight="1">
      <c r="A15" s="18">
        <v>10</v>
      </c>
      <c r="B15" s="118" t="s">
        <v>285</v>
      </c>
      <c r="C15" s="118"/>
      <c r="D15" s="118"/>
      <c r="E15" s="118"/>
      <c r="F15" s="118"/>
      <c r="G15" s="118"/>
      <c r="H15" s="133" t="s">
        <v>22</v>
      </c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5"/>
    </row>
    <row r="16" spans="1:39" ht="12" customHeight="1">
      <c r="A16" s="18">
        <v>11</v>
      </c>
      <c r="B16" s="118" t="s">
        <v>281</v>
      </c>
      <c r="C16" s="118"/>
      <c r="D16" s="118"/>
      <c r="E16" s="118"/>
      <c r="F16" s="118"/>
      <c r="G16" s="118"/>
      <c r="H16" s="109" t="s">
        <v>282</v>
      </c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1"/>
    </row>
    <row r="17" spans="1:39" ht="12" customHeight="1">
      <c r="A17" s="18">
        <v>12</v>
      </c>
      <c r="B17" s="118" t="s">
        <v>283</v>
      </c>
      <c r="C17" s="118"/>
      <c r="D17" s="118"/>
      <c r="E17" s="118"/>
      <c r="F17" s="118"/>
      <c r="G17" s="118"/>
      <c r="H17" s="109" t="s">
        <v>284</v>
      </c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1"/>
    </row>
    <row r="18" spans="1:39" ht="12" customHeight="1">
      <c r="A18" s="18">
        <v>13</v>
      </c>
      <c r="B18" s="118" t="s">
        <v>286</v>
      </c>
      <c r="C18" s="118"/>
      <c r="D18" s="118"/>
      <c r="E18" s="118"/>
      <c r="F18" s="118"/>
      <c r="G18" s="118"/>
      <c r="H18" s="109" t="s">
        <v>287</v>
      </c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1"/>
    </row>
    <row r="19" spans="1:39" ht="12" customHeight="1">
      <c r="A19" s="18">
        <v>14</v>
      </c>
      <c r="B19" s="118" t="s">
        <v>288</v>
      </c>
      <c r="C19" s="118"/>
      <c r="D19" s="118"/>
      <c r="E19" s="118"/>
      <c r="F19" s="118"/>
      <c r="G19" s="118"/>
      <c r="H19" s="118"/>
      <c r="I19" s="137" t="s">
        <v>289</v>
      </c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8"/>
    </row>
    <row r="20" spans="1:39" ht="12" customHeight="1">
      <c r="A20" s="18">
        <v>15</v>
      </c>
      <c r="B20" s="118" t="s">
        <v>290</v>
      </c>
      <c r="C20" s="118"/>
      <c r="D20" s="118"/>
      <c r="E20" s="118"/>
      <c r="F20" s="118"/>
      <c r="G20" s="118"/>
      <c r="H20" s="109" t="s">
        <v>291</v>
      </c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1"/>
    </row>
    <row r="21" spans="1:39" ht="12" customHeight="1">
      <c r="A21" s="18">
        <v>16</v>
      </c>
      <c r="B21" s="132" t="s">
        <v>292</v>
      </c>
      <c r="C21" s="132"/>
      <c r="D21" s="132"/>
      <c r="E21" s="132"/>
      <c r="F21" s="132"/>
      <c r="G21" s="132"/>
      <c r="H21" s="133" t="s">
        <v>293</v>
      </c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5"/>
    </row>
    <row r="22" spans="1:39" ht="12" customHeight="1">
      <c r="A22" s="18">
        <v>17</v>
      </c>
      <c r="B22" s="109" t="s">
        <v>294</v>
      </c>
      <c r="C22" s="110"/>
      <c r="D22" s="110"/>
      <c r="E22" s="110"/>
      <c r="F22" s="110"/>
      <c r="G22" s="110"/>
      <c r="H22" s="110"/>
      <c r="I22" s="110"/>
      <c r="J22" s="110"/>
      <c r="K22" s="110"/>
      <c r="L22" s="111"/>
      <c r="M22" s="121" t="s">
        <v>23</v>
      </c>
      <c r="N22" s="121"/>
      <c r="O22" s="121"/>
      <c r="P22" s="121"/>
      <c r="Q22" s="121"/>
      <c r="R22" s="121"/>
      <c r="S22" s="121"/>
      <c r="T22" s="121"/>
      <c r="U22" s="121"/>
      <c r="V22" s="118" t="s">
        <v>295</v>
      </c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36" t="s">
        <v>24</v>
      </c>
      <c r="AH22" s="136"/>
      <c r="AI22" s="136"/>
      <c r="AJ22" s="136"/>
      <c r="AK22" s="136"/>
      <c r="AL22" s="136"/>
      <c r="AM22" s="136"/>
    </row>
    <row r="23" spans="1:39" ht="12" customHeight="1">
      <c r="A23" s="120" t="s">
        <v>296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</row>
    <row r="24" spans="1:39" ht="12" customHeight="1">
      <c r="A24" s="18">
        <v>16</v>
      </c>
      <c r="B24" s="109" t="s">
        <v>297</v>
      </c>
      <c r="C24" s="110"/>
      <c r="D24" s="110"/>
      <c r="E24" s="111"/>
      <c r="F24" s="118" t="s">
        <v>25</v>
      </c>
      <c r="G24" s="118"/>
      <c r="H24" s="118"/>
      <c r="I24" s="118"/>
      <c r="J24" s="118"/>
      <c r="K24" s="118"/>
      <c r="L24" s="109" t="s">
        <v>26</v>
      </c>
      <c r="M24" s="110"/>
      <c r="N24" s="110"/>
      <c r="O24" s="111"/>
      <c r="P24" s="109" t="s">
        <v>27</v>
      </c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1"/>
    </row>
    <row r="25" spans="1:39" ht="12" customHeight="1">
      <c r="A25" s="18">
        <v>17</v>
      </c>
      <c r="B25" s="109" t="s">
        <v>28</v>
      </c>
      <c r="C25" s="110"/>
      <c r="D25" s="110"/>
      <c r="E25" s="110"/>
      <c r="F25" s="110"/>
      <c r="G25" s="111"/>
      <c r="H25" s="109" t="s">
        <v>29</v>
      </c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1"/>
      <c r="V25" s="118" t="s">
        <v>30</v>
      </c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31" t="s">
        <v>31</v>
      </c>
      <c r="AH25" s="131"/>
      <c r="AI25" s="131"/>
      <c r="AJ25" s="131"/>
      <c r="AK25" s="131"/>
      <c r="AL25" s="131"/>
      <c r="AM25" s="131"/>
    </row>
    <row r="26" spans="1:39" ht="12" customHeight="1">
      <c r="A26" s="120" t="s">
        <v>32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</row>
    <row r="27" spans="1:39" ht="12" customHeight="1">
      <c r="A27" s="18">
        <v>18</v>
      </c>
      <c r="B27" s="109" t="s">
        <v>33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1"/>
      <c r="M27" s="122" t="s">
        <v>34</v>
      </c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4"/>
    </row>
    <row r="28" spans="1:39" ht="12" customHeight="1">
      <c r="A28" s="18">
        <v>19</v>
      </c>
      <c r="B28" s="109" t="s">
        <v>35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1"/>
      <c r="M28" s="125" t="s">
        <v>36</v>
      </c>
      <c r="N28" s="126"/>
      <c r="O28" s="126"/>
      <c r="P28" s="126"/>
      <c r="Q28" s="126"/>
      <c r="R28" s="126"/>
      <c r="S28" s="126"/>
      <c r="T28" s="126"/>
      <c r="U28" s="126"/>
      <c r="V28" s="127"/>
      <c r="W28" s="128" t="s">
        <v>37</v>
      </c>
      <c r="X28" s="129"/>
      <c r="Y28" s="129"/>
      <c r="Z28" s="129"/>
      <c r="AA28" s="129"/>
      <c r="AB28" s="130"/>
      <c r="AC28" s="128" t="s">
        <v>38</v>
      </c>
      <c r="AD28" s="129"/>
      <c r="AE28" s="129"/>
      <c r="AF28" s="129"/>
      <c r="AG28" s="129"/>
      <c r="AH28" s="129"/>
      <c r="AI28" s="129"/>
      <c r="AJ28" s="129"/>
      <c r="AK28" s="129"/>
      <c r="AL28" s="129"/>
      <c r="AM28" s="130"/>
    </row>
    <row r="29" spans="1:39" ht="12" customHeight="1">
      <c r="A29" s="120" t="s">
        <v>39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</row>
    <row r="30" spans="1:39" ht="12" customHeight="1">
      <c r="A30" s="18">
        <v>20</v>
      </c>
      <c r="B30" s="118" t="s">
        <v>40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23" t="s">
        <v>41</v>
      </c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4"/>
    </row>
    <row r="31" spans="1:39" ht="12" customHeight="1">
      <c r="A31" s="18">
        <v>21</v>
      </c>
      <c r="B31" s="109" t="s">
        <v>42</v>
      </c>
      <c r="C31" s="110"/>
      <c r="D31" s="110"/>
      <c r="E31" s="110"/>
      <c r="F31" s="110"/>
      <c r="G31" s="110"/>
      <c r="H31" s="110"/>
      <c r="I31" s="110"/>
      <c r="J31" s="110"/>
      <c r="K31" s="110"/>
      <c r="L31" s="111"/>
      <c r="M31" s="122" t="s">
        <v>43</v>
      </c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4"/>
    </row>
    <row r="32" spans="1:39" ht="12" customHeight="1">
      <c r="A32" s="120" t="s">
        <v>44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</row>
    <row r="33" spans="1:39" ht="12" customHeight="1">
      <c r="A33" s="109" t="s">
        <v>45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1"/>
      <c r="L33" s="121" t="s">
        <v>46</v>
      </c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</row>
    <row r="34" spans="1:39" ht="12" customHeight="1">
      <c r="A34" s="109" t="s">
        <v>47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1"/>
      <c r="L34" s="122" t="s">
        <v>48</v>
      </c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4"/>
    </row>
    <row r="35" spans="1:39" ht="12" customHeight="1">
      <c r="A35" s="115" t="s">
        <v>49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7"/>
    </row>
    <row r="36" spans="1:39" ht="12" customHeight="1">
      <c r="A36" s="18">
        <v>22</v>
      </c>
      <c r="B36" s="118" t="s">
        <v>50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9" t="e">
        <f>VLOOKUP($H$5,'HV-SS DS'!$A$1:$E$70,MATCH(B36,'HV-SS DS'!$A$1:$E$1,0),0)</f>
        <v>#N/A</v>
      </c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</row>
    <row r="37" spans="1:39" ht="12" customHeight="1">
      <c r="A37" s="115" t="s">
        <v>51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7"/>
    </row>
    <row r="38" spans="1:39" ht="12" customHeight="1">
      <c r="A38" s="18">
        <v>23</v>
      </c>
      <c r="B38" s="109" t="s">
        <v>52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1"/>
    </row>
    <row r="39" spans="1:39" ht="12" customHeight="1">
      <c r="A39" s="18">
        <v>24</v>
      </c>
      <c r="B39" s="109" t="s">
        <v>53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1"/>
    </row>
    <row r="40" spans="1:39" ht="12" customHeight="1">
      <c r="A40" s="18">
        <v>25</v>
      </c>
      <c r="B40" s="109" t="s">
        <v>54</v>
      </c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1"/>
    </row>
    <row r="41" spans="1:39" ht="12" customHeight="1">
      <c r="A41" s="18">
        <v>26</v>
      </c>
      <c r="B41" s="112" t="s">
        <v>55</v>
      </c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4"/>
    </row>
    <row r="42" spans="1:39" ht="12" customHeight="1">
      <c r="A42" s="18">
        <v>27</v>
      </c>
      <c r="B42" s="109" t="s">
        <v>56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1"/>
    </row>
    <row r="43" spans="1:39" ht="12" customHeight="1">
      <c r="A43" s="18">
        <v>28</v>
      </c>
      <c r="B43" s="109" t="s">
        <v>57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1"/>
    </row>
    <row r="44" spans="1:39" ht="12" customHeight="1">
      <c r="A44" s="95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7"/>
    </row>
    <row r="45" spans="1:39" ht="12" customHeight="1">
      <c r="A45" s="98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100"/>
    </row>
    <row r="46" spans="1:39" ht="12" customHeight="1">
      <c r="A46" s="98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100"/>
    </row>
    <row r="47" spans="1:39" ht="12" customHeight="1">
      <c r="A47" s="98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100"/>
    </row>
    <row r="48" spans="1:39" ht="12" customHeight="1">
      <c r="A48" s="98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100"/>
    </row>
    <row r="49" spans="1:39" ht="12" customHeight="1">
      <c r="A49" s="98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100"/>
    </row>
    <row r="50" spans="1:39" ht="12" customHeight="1">
      <c r="A50" s="98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100"/>
    </row>
    <row r="51" spans="1:39" ht="12" customHeight="1">
      <c r="A51" s="101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3"/>
    </row>
    <row r="52" spans="1:39" ht="20.7" customHeight="1">
      <c r="A52" s="104" t="s">
        <v>58</v>
      </c>
      <c r="B52" s="105"/>
      <c r="C52" s="106"/>
      <c r="D52" s="107"/>
      <c r="E52" s="91"/>
      <c r="F52" s="91"/>
      <c r="G52" s="91"/>
      <c r="H52" s="91"/>
      <c r="I52" s="91"/>
      <c r="J52" s="91"/>
      <c r="K52" s="91"/>
      <c r="L52" s="108"/>
      <c r="M52" s="104" t="s">
        <v>59</v>
      </c>
      <c r="N52" s="105"/>
      <c r="O52" s="106"/>
      <c r="P52" s="107"/>
      <c r="Q52" s="91"/>
      <c r="R52" s="91"/>
      <c r="S52" s="91"/>
      <c r="T52" s="91"/>
      <c r="U52" s="91"/>
      <c r="V52" s="108"/>
      <c r="W52" s="104" t="s">
        <v>60</v>
      </c>
      <c r="X52" s="105"/>
      <c r="Y52" s="91"/>
      <c r="Z52" s="91"/>
      <c r="AA52" s="91"/>
      <c r="AB52" s="91"/>
      <c r="AC52" s="91"/>
      <c r="AD52" s="92">
        <f ca="1">TODAY()</f>
        <v>44665</v>
      </c>
      <c r="AE52" s="92"/>
      <c r="AF52" s="92"/>
      <c r="AG52" s="92"/>
      <c r="AH52" s="92"/>
      <c r="AI52" s="93"/>
      <c r="AJ52" s="94" t="s">
        <v>61</v>
      </c>
      <c r="AK52" s="94"/>
      <c r="AL52" s="94"/>
      <c r="AM52" s="94"/>
    </row>
  </sheetData>
  <mergeCells count="96">
    <mergeCell ref="A1:AM1"/>
    <mergeCell ref="A2:AM2"/>
    <mergeCell ref="A3:I3"/>
    <mergeCell ref="J3:P3"/>
    <mergeCell ref="Q3:X3"/>
    <mergeCell ref="Y3:AG3"/>
    <mergeCell ref="AH3:AM3"/>
    <mergeCell ref="A4:AM4"/>
    <mergeCell ref="B5:G5"/>
    <mergeCell ref="H5:U5"/>
    <mergeCell ref="V5:AF5"/>
    <mergeCell ref="AG5:AM5"/>
    <mergeCell ref="B6:L6"/>
    <mergeCell ref="M6:U6"/>
    <mergeCell ref="V6:AF6"/>
    <mergeCell ref="AG6:AM6"/>
    <mergeCell ref="B7:L7"/>
    <mergeCell ref="M7:AM7"/>
    <mergeCell ref="B8:L8"/>
    <mergeCell ref="M8:AM8"/>
    <mergeCell ref="B9:L9"/>
    <mergeCell ref="M9:AM9"/>
    <mergeCell ref="B10:R10"/>
    <mergeCell ref="S10:AM10"/>
    <mergeCell ref="B11:L11"/>
    <mergeCell ref="M11:AM11"/>
    <mergeCell ref="B12:L12"/>
    <mergeCell ref="M12:AM12"/>
    <mergeCell ref="B13:L13"/>
    <mergeCell ref="M13:U13"/>
    <mergeCell ref="V13:X13"/>
    <mergeCell ref="Y13:AM13"/>
    <mergeCell ref="A14:AM14"/>
    <mergeCell ref="B15:G15"/>
    <mergeCell ref="H15:AM15"/>
    <mergeCell ref="B16:G16"/>
    <mergeCell ref="H16:AM16"/>
    <mergeCell ref="B17:G17"/>
    <mergeCell ref="H17:AM17"/>
    <mergeCell ref="B18:G18"/>
    <mergeCell ref="H18:AM18"/>
    <mergeCell ref="B19:H19"/>
    <mergeCell ref="I19:AM19"/>
    <mergeCell ref="B20:G20"/>
    <mergeCell ref="H20:AM20"/>
    <mergeCell ref="B21:G21"/>
    <mergeCell ref="H21:AM21"/>
    <mergeCell ref="B22:L22"/>
    <mergeCell ref="M22:U22"/>
    <mergeCell ref="V22:AF22"/>
    <mergeCell ref="AG22:AM22"/>
    <mergeCell ref="A23:AM23"/>
    <mergeCell ref="B24:E24"/>
    <mergeCell ref="F24:K24"/>
    <mergeCell ref="L24:O24"/>
    <mergeCell ref="P24:AM24"/>
    <mergeCell ref="B25:G25"/>
    <mergeCell ref="H25:U25"/>
    <mergeCell ref="V25:AF25"/>
    <mergeCell ref="AG25:AM25"/>
    <mergeCell ref="A26:AM26"/>
    <mergeCell ref="B27:L27"/>
    <mergeCell ref="M27:AM27"/>
    <mergeCell ref="B28:L28"/>
    <mergeCell ref="M28:V28"/>
    <mergeCell ref="W28:AB28"/>
    <mergeCell ref="AC28:AM28"/>
    <mergeCell ref="A29:AM29"/>
    <mergeCell ref="B30:O30"/>
    <mergeCell ref="P30:AM30"/>
    <mergeCell ref="B31:L31"/>
    <mergeCell ref="M31:AM31"/>
    <mergeCell ref="A32:AM32"/>
    <mergeCell ref="A33:K33"/>
    <mergeCell ref="L33:AM33"/>
    <mergeCell ref="A34:K34"/>
    <mergeCell ref="L34:AM34"/>
    <mergeCell ref="A35:AM35"/>
    <mergeCell ref="B36:S36"/>
    <mergeCell ref="T36:AM36"/>
    <mergeCell ref="A37:AM37"/>
    <mergeCell ref="B38:AM38"/>
    <mergeCell ref="B39:AM39"/>
    <mergeCell ref="B40:AM40"/>
    <mergeCell ref="B41:AM41"/>
    <mergeCell ref="B42:AM42"/>
    <mergeCell ref="B43:AM43"/>
    <mergeCell ref="Y52:AC52"/>
    <mergeCell ref="AD52:AI52"/>
    <mergeCell ref="AJ52:AM52"/>
    <mergeCell ref="A44:AM51"/>
    <mergeCell ref="A52:C52"/>
    <mergeCell ref="D52:L52"/>
    <mergeCell ref="M52:O52"/>
    <mergeCell ref="P52:V52"/>
    <mergeCell ref="W52:X52"/>
  </mergeCells>
  <pageMargins left="0.75" right="0.75" top="1" bottom="1" header="0.5" footer="0.5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'HV-SS DS'!$A$2:$A$70</xm:f>
          </x14:formula1>
          <xm:sqref>H5:U5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50"/>
  <sheetViews>
    <sheetView workbookViewId="0">
      <selection activeCell="Q2" sqref="Q2"/>
    </sheetView>
  </sheetViews>
  <sheetFormatPr defaultColWidth="9" defaultRowHeight="14.4"/>
  <cols>
    <col min="1" max="1" width="17.33203125" style="13" bestFit="1" customWidth="1"/>
    <col min="2" max="5" width="9" style="13"/>
    <col min="6" max="8" width="9" style="6"/>
    <col min="9" max="9" width="10.44140625" style="6" customWidth="1"/>
    <col min="10" max="17" width="9" style="6"/>
  </cols>
  <sheetData>
    <row r="1" spans="1:17" ht="55.2">
      <c r="A1" s="14" t="s">
        <v>3</v>
      </c>
      <c r="B1" s="15" t="str">
        <f>'PDES-IP20'!A28</f>
        <v>Число фаз</v>
      </c>
      <c r="C1" s="14" t="str">
        <f>'PDES-IP20'!A29</f>
        <v>Номинальныя мощность (кВт)</v>
      </c>
      <c r="D1" s="14" t="str">
        <f>'PDES-IP20'!A30</f>
        <v>Напряжение питания (В)</v>
      </c>
      <c r="E1" s="14" t="str">
        <f>'PDES-IP20'!A32</f>
        <v>Номинальный входной ток, А</v>
      </c>
      <c r="F1" s="14" t="str">
        <f>'PDES-IP20'!A35</f>
        <v>Число фаз</v>
      </c>
      <c r="G1" s="14" t="str">
        <f>'PDES-IP20'!A36</f>
        <v>Номинальныя мощность (кВт)</v>
      </c>
      <c r="H1" s="14" t="str">
        <f>'PDES-IP20'!A37</f>
        <v>Диапазон напряжения, (В)</v>
      </c>
      <c r="I1" s="14" t="str">
        <f>'PDES-IP20'!$A39</f>
        <v>Номинальный выходной ток, А</v>
      </c>
      <c r="J1" s="14" t="str">
        <f>'PDES-IP20'!$A50</f>
        <v>Масса (кг)</v>
      </c>
      <c r="K1" s="14" t="str">
        <f>'PDES-IP20'!$A51</f>
        <v>Габаритный  Размер A (мм)</v>
      </c>
      <c r="L1" s="14" t="str">
        <f>'PDES-IP20'!$A52</f>
        <v>Габаритный  Размер H (мм)</v>
      </c>
      <c r="M1" s="14" t="str">
        <f>'PDES-IP20'!$A53</f>
        <v>Габаритный  Размер D (мм)</v>
      </c>
      <c r="N1" s="14" t="str">
        <f>'PDES-IP20'!$A54</f>
        <v>Установочный  размер W (мм)</v>
      </c>
      <c r="O1" s="14" t="str">
        <f>'PDES-IP20'!$A55</f>
        <v>Установочный  размер B (мм)</v>
      </c>
      <c r="P1" s="14" t="str">
        <f>'PDES-IP20'!$A56</f>
        <v>Установочный  размер d (мм)</v>
      </c>
      <c r="Q1" s="14" t="str">
        <f>'PDES-IP20'!$C31</f>
        <v>Потеря мощности (кВт)</v>
      </c>
    </row>
    <row r="2" spans="1:17">
      <c r="A2" s="16" t="s">
        <v>62</v>
      </c>
      <c r="B2" s="16" t="s">
        <v>63</v>
      </c>
      <c r="C2" s="16">
        <v>1.5</v>
      </c>
      <c r="D2" s="16" t="s">
        <v>64</v>
      </c>
      <c r="E2" s="16">
        <v>5</v>
      </c>
      <c r="F2" s="16" t="s">
        <v>63</v>
      </c>
      <c r="G2" s="16">
        <v>1.5</v>
      </c>
      <c r="H2" s="16" t="s">
        <v>65</v>
      </c>
      <c r="I2" s="16">
        <v>3.7</v>
      </c>
      <c r="J2" s="16">
        <v>1.7</v>
      </c>
      <c r="K2" s="16">
        <v>118</v>
      </c>
      <c r="L2" s="16">
        <v>185</v>
      </c>
      <c r="M2" s="16">
        <v>157</v>
      </c>
      <c r="N2" s="16">
        <v>106</v>
      </c>
      <c r="O2" s="16">
        <v>175</v>
      </c>
      <c r="P2" s="16">
        <v>4.5</v>
      </c>
      <c r="Q2" s="16">
        <f t="shared" ref="Q2:Q48" si="0">C2*0.02</f>
        <v>0.03</v>
      </c>
    </row>
    <row r="3" spans="1:17">
      <c r="A3" s="16" t="s">
        <v>66</v>
      </c>
      <c r="B3" s="16" t="s">
        <v>63</v>
      </c>
      <c r="C3" s="16">
        <v>2.2000000000000002</v>
      </c>
      <c r="D3" s="16" t="s">
        <v>64</v>
      </c>
      <c r="E3" s="16">
        <v>5.8</v>
      </c>
      <c r="F3" s="16" t="s">
        <v>63</v>
      </c>
      <c r="G3" s="16">
        <f>C3</f>
        <v>2.2000000000000002</v>
      </c>
      <c r="H3" s="16" t="s">
        <v>65</v>
      </c>
      <c r="I3" s="16">
        <v>5</v>
      </c>
      <c r="J3" s="16">
        <v>1.7</v>
      </c>
      <c r="K3" s="16">
        <v>118</v>
      </c>
      <c r="L3" s="16">
        <v>185</v>
      </c>
      <c r="M3" s="16">
        <v>157</v>
      </c>
      <c r="N3" s="16">
        <v>106</v>
      </c>
      <c r="O3" s="16">
        <v>175</v>
      </c>
      <c r="P3" s="16">
        <v>4.5</v>
      </c>
      <c r="Q3" s="16">
        <f t="shared" si="0"/>
        <v>4.4000000000000004E-2</v>
      </c>
    </row>
    <row r="4" spans="1:17">
      <c r="A4" s="16" t="s">
        <v>67</v>
      </c>
      <c r="B4" s="16" t="s">
        <v>63</v>
      </c>
      <c r="C4" s="16">
        <v>4</v>
      </c>
      <c r="D4" s="16" t="s">
        <v>64</v>
      </c>
      <c r="E4" s="16">
        <v>10.5</v>
      </c>
      <c r="F4" s="16" t="s">
        <v>63</v>
      </c>
      <c r="G4" s="16">
        <v>4</v>
      </c>
      <c r="H4" s="16" t="s">
        <v>65</v>
      </c>
      <c r="I4" s="16">
        <v>8.5</v>
      </c>
      <c r="J4" s="16">
        <v>1.8</v>
      </c>
      <c r="K4" s="16">
        <v>118</v>
      </c>
      <c r="L4" s="16">
        <v>185</v>
      </c>
      <c r="M4" s="16">
        <v>157</v>
      </c>
      <c r="N4" s="16">
        <v>106</v>
      </c>
      <c r="O4" s="16">
        <v>175</v>
      </c>
      <c r="P4" s="16">
        <v>4.5</v>
      </c>
      <c r="Q4" s="16">
        <f t="shared" si="0"/>
        <v>0.08</v>
      </c>
    </row>
    <row r="5" spans="1:17">
      <c r="A5" s="16" t="s">
        <v>13</v>
      </c>
      <c r="B5" s="16" t="s">
        <v>63</v>
      </c>
      <c r="C5" s="16">
        <v>5.5</v>
      </c>
      <c r="D5" s="16" t="s">
        <v>64</v>
      </c>
      <c r="E5" s="16">
        <v>14.6</v>
      </c>
      <c r="F5" s="16" t="s">
        <v>63</v>
      </c>
      <c r="G5" s="16">
        <v>5.5</v>
      </c>
      <c r="H5" s="16" t="s">
        <v>65</v>
      </c>
      <c r="I5" s="16">
        <v>13</v>
      </c>
      <c r="J5" s="16">
        <v>1.8</v>
      </c>
      <c r="K5" s="16">
        <v>118</v>
      </c>
      <c r="L5" s="16">
        <v>185</v>
      </c>
      <c r="M5" s="16">
        <v>157</v>
      </c>
      <c r="N5" s="16">
        <v>106</v>
      </c>
      <c r="O5" s="16">
        <v>175</v>
      </c>
      <c r="P5" s="16">
        <v>4.5</v>
      </c>
      <c r="Q5" s="16">
        <f t="shared" si="0"/>
        <v>0.11</v>
      </c>
    </row>
    <row r="6" spans="1:17">
      <c r="A6" s="16" t="s">
        <v>68</v>
      </c>
      <c r="B6" s="16" t="s">
        <v>63</v>
      </c>
      <c r="C6" s="16">
        <v>7.5</v>
      </c>
      <c r="D6" s="16" t="s">
        <v>64</v>
      </c>
      <c r="E6" s="16">
        <v>20.5</v>
      </c>
      <c r="F6" s="16" t="s">
        <v>63</v>
      </c>
      <c r="G6" s="16">
        <v>7.5</v>
      </c>
      <c r="H6" s="16" t="s">
        <v>65</v>
      </c>
      <c r="I6" s="16">
        <v>18</v>
      </c>
      <c r="J6" s="16">
        <v>3.2</v>
      </c>
      <c r="K6" s="16">
        <v>160</v>
      </c>
      <c r="L6" s="16">
        <v>247</v>
      </c>
      <c r="M6" s="16">
        <v>177</v>
      </c>
      <c r="N6" s="16">
        <v>148</v>
      </c>
      <c r="O6" s="16">
        <v>235</v>
      </c>
      <c r="P6" s="16">
        <v>5.5</v>
      </c>
      <c r="Q6" s="16">
        <f t="shared" si="0"/>
        <v>0.15</v>
      </c>
    </row>
    <row r="7" spans="1:17">
      <c r="A7" s="16" t="s">
        <v>69</v>
      </c>
      <c r="B7" s="16" t="s">
        <v>63</v>
      </c>
      <c r="C7" s="16">
        <v>11</v>
      </c>
      <c r="D7" s="16" t="s">
        <v>64</v>
      </c>
      <c r="E7" s="16">
        <v>26</v>
      </c>
      <c r="F7" s="16" t="s">
        <v>63</v>
      </c>
      <c r="G7" s="16">
        <v>11</v>
      </c>
      <c r="H7" s="16" t="s">
        <v>65</v>
      </c>
      <c r="I7" s="16">
        <v>24</v>
      </c>
      <c r="J7" s="16">
        <v>3.4</v>
      </c>
      <c r="K7" s="16">
        <v>160</v>
      </c>
      <c r="L7" s="16">
        <v>247</v>
      </c>
      <c r="M7" s="16">
        <v>177</v>
      </c>
      <c r="N7" s="16">
        <v>148</v>
      </c>
      <c r="O7" s="16">
        <v>235</v>
      </c>
      <c r="P7" s="16">
        <v>5.5</v>
      </c>
      <c r="Q7" s="16">
        <f t="shared" si="0"/>
        <v>0.22</v>
      </c>
    </row>
    <row r="8" spans="1:17">
      <c r="A8" s="16" t="s">
        <v>70</v>
      </c>
      <c r="B8" s="16" t="s">
        <v>63</v>
      </c>
      <c r="C8" s="16">
        <v>15</v>
      </c>
      <c r="D8" s="16" t="s">
        <v>64</v>
      </c>
      <c r="E8" s="16">
        <v>35</v>
      </c>
      <c r="F8" s="16" t="s">
        <v>63</v>
      </c>
      <c r="G8" s="16">
        <v>15</v>
      </c>
      <c r="H8" s="16" t="s">
        <v>65</v>
      </c>
      <c r="I8" s="16">
        <v>30</v>
      </c>
      <c r="J8" s="16">
        <v>3.65</v>
      </c>
      <c r="K8" s="16">
        <v>160</v>
      </c>
      <c r="L8" s="16">
        <v>247</v>
      </c>
      <c r="M8" s="16">
        <v>177</v>
      </c>
      <c r="N8" s="16">
        <v>148</v>
      </c>
      <c r="O8" s="16">
        <v>235</v>
      </c>
      <c r="P8" s="16">
        <v>5.5</v>
      </c>
      <c r="Q8" s="16">
        <f t="shared" si="0"/>
        <v>0.3</v>
      </c>
    </row>
    <row r="9" spans="1:17">
      <c r="A9" s="16" t="s">
        <v>71</v>
      </c>
      <c r="B9" s="16" t="s">
        <v>63</v>
      </c>
      <c r="C9" s="16">
        <v>18.5</v>
      </c>
      <c r="D9" s="16" t="s">
        <v>64</v>
      </c>
      <c r="E9" s="16">
        <v>38.5</v>
      </c>
      <c r="F9" s="16" t="s">
        <v>63</v>
      </c>
      <c r="G9" s="16">
        <v>18.5</v>
      </c>
      <c r="H9" s="16" t="s">
        <v>65</v>
      </c>
      <c r="I9" s="16">
        <v>37</v>
      </c>
      <c r="J9" s="16">
        <v>5.63</v>
      </c>
      <c r="K9" s="16">
        <v>220</v>
      </c>
      <c r="L9" s="16">
        <v>321</v>
      </c>
      <c r="M9" s="16">
        <v>198</v>
      </c>
      <c r="N9" s="16">
        <v>205</v>
      </c>
      <c r="O9" s="16">
        <v>305</v>
      </c>
      <c r="P9" s="16">
        <v>5.5</v>
      </c>
      <c r="Q9" s="16">
        <f t="shared" si="0"/>
        <v>0.37</v>
      </c>
    </row>
    <row r="10" spans="1:17">
      <c r="A10" s="16" t="s">
        <v>72</v>
      </c>
      <c r="B10" s="16" t="s">
        <v>63</v>
      </c>
      <c r="C10" s="16">
        <v>22</v>
      </c>
      <c r="D10" s="16" t="s">
        <v>64</v>
      </c>
      <c r="E10" s="16">
        <v>46.5</v>
      </c>
      <c r="F10" s="16" t="s">
        <v>63</v>
      </c>
      <c r="G10" s="16">
        <v>22</v>
      </c>
      <c r="H10" s="16" t="s">
        <v>65</v>
      </c>
      <c r="I10" s="16">
        <v>46</v>
      </c>
      <c r="J10" s="16">
        <v>6.45</v>
      </c>
      <c r="K10" s="16">
        <v>220</v>
      </c>
      <c r="L10" s="16">
        <v>321</v>
      </c>
      <c r="M10" s="16">
        <v>198</v>
      </c>
      <c r="N10" s="16">
        <v>205</v>
      </c>
      <c r="O10" s="16">
        <v>305</v>
      </c>
      <c r="P10" s="16">
        <v>5.5</v>
      </c>
      <c r="Q10" s="16">
        <f t="shared" si="0"/>
        <v>0.44</v>
      </c>
    </row>
    <row r="11" spans="1:17">
      <c r="A11" s="16" t="s">
        <v>73</v>
      </c>
      <c r="B11" s="16" t="s">
        <v>63</v>
      </c>
      <c r="C11" s="16">
        <v>30</v>
      </c>
      <c r="D11" s="16" t="s">
        <v>64</v>
      </c>
      <c r="E11" s="16">
        <v>62</v>
      </c>
      <c r="F11" s="16" t="s">
        <v>63</v>
      </c>
      <c r="G11" s="16">
        <v>30</v>
      </c>
      <c r="H11" s="16" t="s">
        <v>65</v>
      </c>
      <c r="I11" s="16">
        <v>58</v>
      </c>
      <c r="J11" s="16">
        <v>6.5</v>
      </c>
      <c r="K11" s="16">
        <v>220</v>
      </c>
      <c r="L11" s="16">
        <v>321</v>
      </c>
      <c r="M11" s="16">
        <v>198</v>
      </c>
      <c r="N11" s="16">
        <v>205</v>
      </c>
      <c r="O11" s="16">
        <v>305</v>
      </c>
      <c r="P11" s="16">
        <v>5.5</v>
      </c>
      <c r="Q11" s="16">
        <f t="shared" si="0"/>
        <v>0.6</v>
      </c>
    </row>
    <row r="12" spans="1:17">
      <c r="A12" s="16" t="s">
        <v>74</v>
      </c>
      <c r="B12" s="16" t="s">
        <v>63</v>
      </c>
      <c r="C12" s="16">
        <v>37</v>
      </c>
      <c r="D12" s="16" t="s">
        <v>64</v>
      </c>
      <c r="E12" s="16">
        <v>76</v>
      </c>
      <c r="F12" s="16" t="s">
        <v>63</v>
      </c>
      <c r="G12" s="16">
        <v>37</v>
      </c>
      <c r="H12" s="16" t="s">
        <v>65</v>
      </c>
      <c r="I12" s="16">
        <v>75</v>
      </c>
      <c r="J12" s="16">
        <v>12</v>
      </c>
      <c r="K12" s="16">
        <v>220</v>
      </c>
      <c r="L12" s="16">
        <v>411</v>
      </c>
      <c r="M12" s="16">
        <v>238</v>
      </c>
      <c r="N12" s="16">
        <v>160</v>
      </c>
      <c r="O12" s="16">
        <v>397</v>
      </c>
      <c r="P12" s="16">
        <v>7</v>
      </c>
      <c r="Q12" s="16">
        <f t="shared" si="0"/>
        <v>0.74</v>
      </c>
    </row>
    <row r="13" spans="1:17">
      <c r="A13" s="16" t="s">
        <v>75</v>
      </c>
      <c r="B13" s="16" t="s">
        <v>63</v>
      </c>
      <c r="C13" s="16">
        <v>45</v>
      </c>
      <c r="D13" s="16" t="s">
        <v>64</v>
      </c>
      <c r="E13" s="16">
        <v>92</v>
      </c>
      <c r="F13" s="16" t="s">
        <v>63</v>
      </c>
      <c r="G13" s="16">
        <v>45</v>
      </c>
      <c r="H13" s="16" t="s">
        <v>65</v>
      </c>
      <c r="I13" s="16">
        <v>80</v>
      </c>
      <c r="J13" s="16">
        <v>12</v>
      </c>
      <c r="K13" s="16">
        <v>220</v>
      </c>
      <c r="L13" s="16">
        <v>411</v>
      </c>
      <c r="M13" s="16">
        <v>238</v>
      </c>
      <c r="N13" s="16">
        <v>160</v>
      </c>
      <c r="O13" s="16">
        <v>397</v>
      </c>
      <c r="P13" s="16">
        <v>7</v>
      </c>
      <c r="Q13" s="16">
        <f t="shared" si="0"/>
        <v>0.9</v>
      </c>
    </row>
    <row r="14" spans="1:17">
      <c r="A14" s="16" t="s">
        <v>76</v>
      </c>
      <c r="B14" s="16" t="s">
        <v>63</v>
      </c>
      <c r="C14" s="16">
        <v>55</v>
      </c>
      <c r="D14" s="16" t="s">
        <v>64</v>
      </c>
      <c r="E14" s="16">
        <v>113</v>
      </c>
      <c r="F14" s="16" t="s">
        <v>63</v>
      </c>
      <c r="G14" s="16">
        <v>55</v>
      </c>
      <c r="H14" s="16" t="s">
        <v>65</v>
      </c>
      <c r="I14" s="16">
        <v>110</v>
      </c>
      <c r="J14" s="16">
        <v>16.5</v>
      </c>
      <c r="K14" s="16">
        <v>255</v>
      </c>
      <c r="L14" s="16">
        <v>453</v>
      </c>
      <c r="M14" s="16">
        <v>237</v>
      </c>
      <c r="N14" s="16">
        <v>190</v>
      </c>
      <c r="O14" s="16">
        <v>440</v>
      </c>
      <c r="P14" s="16">
        <v>7</v>
      </c>
      <c r="Q14" s="16">
        <f t="shared" si="0"/>
        <v>1.1000000000000001</v>
      </c>
    </row>
    <row r="15" spans="1:17">
      <c r="A15" s="16" t="s">
        <v>77</v>
      </c>
      <c r="B15" s="16" t="s">
        <v>63</v>
      </c>
      <c r="C15" s="16">
        <v>75</v>
      </c>
      <c r="D15" s="16" t="s">
        <v>64</v>
      </c>
      <c r="E15" s="16">
        <v>157</v>
      </c>
      <c r="F15" s="16" t="s">
        <v>63</v>
      </c>
      <c r="G15" s="16">
        <v>75</v>
      </c>
      <c r="H15" s="16" t="s">
        <v>65</v>
      </c>
      <c r="I15" s="16">
        <v>150</v>
      </c>
      <c r="J15" s="16">
        <v>26.2</v>
      </c>
      <c r="K15" s="16">
        <v>280</v>
      </c>
      <c r="L15" s="16">
        <v>582</v>
      </c>
      <c r="M15" s="16">
        <v>295</v>
      </c>
      <c r="N15" s="16">
        <v>200</v>
      </c>
      <c r="O15" s="16">
        <v>563</v>
      </c>
      <c r="P15" s="16">
        <v>9</v>
      </c>
      <c r="Q15" s="16">
        <f t="shared" si="0"/>
        <v>1.5</v>
      </c>
    </row>
    <row r="16" spans="1:17">
      <c r="A16" s="16" t="s">
        <v>78</v>
      </c>
      <c r="B16" s="16" t="s">
        <v>63</v>
      </c>
      <c r="C16" s="16">
        <v>93</v>
      </c>
      <c r="D16" s="16" t="s">
        <v>64</v>
      </c>
      <c r="E16" s="16">
        <v>180</v>
      </c>
      <c r="F16" s="16" t="s">
        <v>63</v>
      </c>
      <c r="G16" s="16">
        <v>93</v>
      </c>
      <c r="H16" s="16" t="s">
        <v>65</v>
      </c>
      <c r="I16" s="16">
        <v>170</v>
      </c>
      <c r="J16" s="16">
        <v>26.2</v>
      </c>
      <c r="K16" s="16">
        <v>280</v>
      </c>
      <c r="L16" s="16">
        <v>582</v>
      </c>
      <c r="M16" s="16">
        <v>295</v>
      </c>
      <c r="N16" s="16">
        <v>200</v>
      </c>
      <c r="O16" s="16">
        <v>563</v>
      </c>
      <c r="P16" s="16">
        <v>9</v>
      </c>
      <c r="Q16" s="16">
        <f t="shared" si="0"/>
        <v>1.86</v>
      </c>
    </row>
    <row r="17" spans="1:17">
      <c r="A17" s="16" t="s">
        <v>79</v>
      </c>
      <c r="B17" s="16" t="s">
        <v>63</v>
      </c>
      <c r="C17" s="16">
        <v>110</v>
      </c>
      <c r="D17" s="16" t="s">
        <v>64</v>
      </c>
      <c r="E17" s="16">
        <v>214</v>
      </c>
      <c r="F17" s="16" t="s">
        <v>63</v>
      </c>
      <c r="G17" s="16">
        <v>110</v>
      </c>
      <c r="H17" s="16" t="s">
        <v>65</v>
      </c>
      <c r="I17" s="16">
        <v>210</v>
      </c>
      <c r="J17" s="16">
        <v>40</v>
      </c>
      <c r="K17" s="16">
        <v>300</v>
      </c>
      <c r="L17" s="16">
        <v>685</v>
      </c>
      <c r="M17" s="16">
        <v>323</v>
      </c>
      <c r="N17" s="16">
        <v>200</v>
      </c>
      <c r="O17" s="16">
        <v>667</v>
      </c>
      <c r="P17" s="16">
        <v>11</v>
      </c>
      <c r="Q17" s="16">
        <f t="shared" si="0"/>
        <v>2.2000000000000002</v>
      </c>
    </row>
    <row r="18" spans="1:17">
      <c r="A18" s="16" t="s">
        <v>80</v>
      </c>
      <c r="B18" s="16" t="s">
        <v>63</v>
      </c>
      <c r="C18" s="16">
        <v>132</v>
      </c>
      <c r="D18" s="16" t="s">
        <v>64</v>
      </c>
      <c r="E18" s="16">
        <v>256</v>
      </c>
      <c r="F18" s="16" t="s">
        <v>63</v>
      </c>
      <c r="G18" s="16">
        <v>132</v>
      </c>
      <c r="H18" s="16" t="s">
        <v>65</v>
      </c>
      <c r="I18" s="16">
        <v>250</v>
      </c>
      <c r="J18" s="16">
        <v>41</v>
      </c>
      <c r="K18" s="16">
        <v>300</v>
      </c>
      <c r="L18" s="16">
        <v>685</v>
      </c>
      <c r="M18" s="16">
        <v>323</v>
      </c>
      <c r="N18" s="16">
        <v>200</v>
      </c>
      <c r="O18" s="16">
        <v>667</v>
      </c>
      <c r="P18" s="16">
        <v>11</v>
      </c>
      <c r="Q18" s="16">
        <f t="shared" si="0"/>
        <v>2.64</v>
      </c>
    </row>
    <row r="19" spans="1:17">
      <c r="A19" s="16" t="s">
        <v>81</v>
      </c>
      <c r="B19" s="16" t="s">
        <v>63</v>
      </c>
      <c r="C19" s="16">
        <v>160</v>
      </c>
      <c r="D19" s="16" t="s">
        <v>64</v>
      </c>
      <c r="E19" s="16">
        <v>307</v>
      </c>
      <c r="F19" s="16" t="s">
        <v>63</v>
      </c>
      <c r="G19" s="16">
        <v>160</v>
      </c>
      <c r="H19" s="16" t="s">
        <v>65</v>
      </c>
      <c r="I19" s="16">
        <v>300</v>
      </c>
      <c r="J19" s="16">
        <v>46.9</v>
      </c>
      <c r="K19" s="16">
        <v>360</v>
      </c>
      <c r="L19" s="16">
        <v>690</v>
      </c>
      <c r="M19" s="16">
        <v>330</v>
      </c>
      <c r="N19" s="16">
        <v>260</v>
      </c>
      <c r="O19" s="16">
        <v>660</v>
      </c>
      <c r="P19" s="16">
        <v>11</v>
      </c>
      <c r="Q19" s="16">
        <f t="shared" si="0"/>
        <v>3.2</v>
      </c>
    </row>
    <row r="20" spans="1:17">
      <c r="A20" s="16" t="s">
        <v>82</v>
      </c>
      <c r="B20" s="16" t="s">
        <v>63</v>
      </c>
      <c r="C20" s="16">
        <v>185</v>
      </c>
      <c r="D20" s="16" t="s">
        <v>64</v>
      </c>
      <c r="E20" s="16">
        <v>362</v>
      </c>
      <c r="F20" s="16" t="s">
        <v>63</v>
      </c>
      <c r="G20" s="16">
        <v>185</v>
      </c>
      <c r="H20" s="16" t="s">
        <v>65</v>
      </c>
      <c r="I20" s="16">
        <v>355</v>
      </c>
      <c r="J20" s="16">
        <v>72</v>
      </c>
      <c r="K20" s="16">
        <v>420</v>
      </c>
      <c r="L20" s="16">
        <v>840</v>
      </c>
      <c r="M20" s="16">
        <v>334</v>
      </c>
      <c r="N20" s="16" t="s">
        <v>83</v>
      </c>
      <c r="O20" s="16">
        <v>815</v>
      </c>
      <c r="P20" s="16">
        <v>11</v>
      </c>
      <c r="Q20" s="16">
        <f t="shared" si="0"/>
        <v>3.7</v>
      </c>
    </row>
    <row r="21" spans="1:17">
      <c r="A21" s="16" t="s">
        <v>84</v>
      </c>
      <c r="B21" s="16" t="s">
        <v>63</v>
      </c>
      <c r="C21" s="16">
        <v>200</v>
      </c>
      <c r="D21" s="16" t="s">
        <v>64</v>
      </c>
      <c r="E21" s="16">
        <v>385</v>
      </c>
      <c r="F21" s="16" t="s">
        <v>63</v>
      </c>
      <c r="G21" s="16">
        <v>200</v>
      </c>
      <c r="H21" s="16" t="s">
        <v>65</v>
      </c>
      <c r="I21" s="16">
        <v>380</v>
      </c>
      <c r="J21" s="16">
        <v>72</v>
      </c>
      <c r="K21" s="16">
        <v>420</v>
      </c>
      <c r="L21" s="16">
        <v>840</v>
      </c>
      <c r="M21" s="16">
        <v>334</v>
      </c>
      <c r="N21" s="16" t="s">
        <v>83</v>
      </c>
      <c r="O21" s="16">
        <v>815</v>
      </c>
      <c r="P21" s="16">
        <v>11</v>
      </c>
      <c r="Q21" s="16">
        <f t="shared" si="0"/>
        <v>4</v>
      </c>
    </row>
    <row r="22" spans="1:17">
      <c r="A22" s="16" t="s">
        <v>85</v>
      </c>
      <c r="B22" s="16" t="s">
        <v>63</v>
      </c>
      <c r="C22" s="16">
        <v>220</v>
      </c>
      <c r="D22" s="16" t="s">
        <v>64</v>
      </c>
      <c r="E22" s="16">
        <v>430</v>
      </c>
      <c r="F22" s="16" t="s">
        <v>63</v>
      </c>
      <c r="G22" s="16">
        <v>220</v>
      </c>
      <c r="H22" s="16" t="s">
        <v>65</v>
      </c>
      <c r="I22" s="16">
        <v>430</v>
      </c>
      <c r="J22" s="16">
        <v>106</v>
      </c>
      <c r="K22" s="16">
        <v>540</v>
      </c>
      <c r="L22" s="16">
        <v>934</v>
      </c>
      <c r="M22" s="16">
        <v>390</v>
      </c>
      <c r="N22" s="16" t="s">
        <v>86</v>
      </c>
      <c r="O22" s="16">
        <v>893</v>
      </c>
      <c r="P22" s="16">
        <v>11</v>
      </c>
      <c r="Q22" s="16">
        <f t="shared" si="0"/>
        <v>4.4000000000000004</v>
      </c>
    </row>
    <row r="23" spans="1:17">
      <c r="A23" s="16" t="s">
        <v>87</v>
      </c>
      <c r="B23" s="16" t="s">
        <v>63</v>
      </c>
      <c r="C23" s="16">
        <v>250</v>
      </c>
      <c r="D23" s="16" t="s">
        <v>64</v>
      </c>
      <c r="E23" s="16">
        <v>468</v>
      </c>
      <c r="F23" s="16" t="s">
        <v>63</v>
      </c>
      <c r="G23" s="16">
        <v>250</v>
      </c>
      <c r="H23" s="16" t="s">
        <v>65</v>
      </c>
      <c r="I23" s="16">
        <v>465</v>
      </c>
      <c r="J23" s="16">
        <v>106</v>
      </c>
      <c r="K23" s="16">
        <v>540</v>
      </c>
      <c r="L23" s="16">
        <v>934</v>
      </c>
      <c r="M23" s="16">
        <v>390</v>
      </c>
      <c r="N23" s="16" t="s">
        <v>86</v>
      </c>
      <c r="O23" s="16">
        <v>893</v>
      </c>
      <c r="P23" s="16">
        <v>11</v>
      </c>
      <c r="Q23" s="16">
        <f t="shared" si="0"/>
        <v>5</v>
      </c>
    </row>
    <row r="24" spans="1:17">
      <c r="A24" s="16" t="s">
        <v>88</v>
      </c>
      <c r="B24" s="16" t="s">
        <v>63</v>
      </c>
      <c r="C24" s="16">
        <v>280</v>
      </c>
      <c r="D24" s="16" t="s">
        <v>64</v>
      </c>
      <c r="E24" s="16">
        <v>525</v>
      </c>
      <c r="F24" s="16" t="s">
        <v>63</v>
      </c>
      <c r="G24" s="16">
        <v>280</v>
      </c>
      <c r="H24" s="16" t="s">
        <v>65</v>
      </c>
      <c r="I24" s="16">
        <v>520</v>
      </c>
      <c r="J24" s="16">
        <v>106.3</v>
      </c>
      <c r="K24" s="16">
        <v>540</v>
      </c>
      <c r="L24" s="16">
        <v>934</v>
      </c>
      <c r="M24" s="16">
        <v>390</v>
      </c>
      <c r="N24" s="16" t="s">
        <v>86</v>
      </c>
      <c r="O24" s="16">
        <v>893</v>
      </c>
      <c r="P24" s="16">
        <v>11</v>
      </c>
      <c r="Q24" s="16">
        <f t="shared" si="0"/>
        <v>5.6000000000000005</v>
      </c>
    </row>
    <row r="25" spans="1:17">
      <c r="A25" s="16" t="s">
        <v>89</v>
      </c>
      <c r="B25" s="16" t="s">
        <v>63</v>
      </c>
      <c r="C25" s="16">
        <v>315</v>
      </c>
      <c r="D25" s="16" t="s">
        <v>64</v>
      </c>
      <c r="E25" s="16">
        <v>590</v>
      </c>
      <c r="F25" s="16" t="s">
        <v>63</v>
      </c>
      <c r="G25" s="16">
        <v>315</v>
      </c>
      <c r="H25" s="16" t="s">
        <v>65</v>
      </c>
      <c r="I25" s="16">
        <v>585</v>
      </c>
      <c r="J25" s="16">
        <v>140</v>
      </c>
      <c r="K25" s="16">
        <v>640</v>
      </c>
      <c r="L25" s="16">
        <v>1035</v>
      </c>
      <c r="M25" s="16">
        <v>390</v>
      </c>
      <c r="N25" s="16" t="s">
        <v>90</v>
      </c>
      <c r="O25" s="16">
        <v>1003</v>
      </c>
      <c r="P25" s="16">
        <v>11</v>
      </c>
      <c r="Q25" s="16">
        <f t="shared" si="0"/>
        <v>6.3</v>
      </c>
    </row>
    <row r="26" spans="1:17">
      <c r="A26" s="16" t="s">
        <v>91</v>
      </c>
      <c r="B26" s="16" t="s">
        <v>63</v>
      </c>
      <c r="C26" s="16">
        <v>350</v>
      </c>
      <c r="D26" s="16" t="s">
        <v>64</v>
      </c>
      <c r="E26" s="16">
        <v>665</v>
      </c>
      <c r="F26" s="16" t="s">
        <v>63</v>
      </c>
      <c r="G26" s="16">
        <v>350</v>
      </c>
      <c r="H26" s="16" t="s">
        <v>65</v>
      </c>
      <c r="I26" s="16">
        <v>650</v>
      </c>
      <c r="J26" s="16">
        <v>140</v>
      </c>
      <c r="K26" s="16">
        <v>640</v>
      </c>
      <c r="L26" s="16">
        <v>1035</v>
      </c>
      <c r="M26" s="16">
        <v>390</v>
      </c>
      <c r="N26" s="16" t="s">
        <v>90</v>
      </c>
      <c r="O26" s="16">
        <v>1003</v>
      </c>
      <c r="P26" s="16">
        <v>11</v>
      </c>
      <c r="Q26" s="16">
        <f t="shared" si="0"/>
        <v>7</v>
      </c>
    </row>
    <row r="27" spans="1:17">
      <c r="A27" s="16" t="s">
        <v>92</v>
      </c>
      <c r="B27" s="16" t="s">
        <v>63</v>
      </c>
      <c r="C27" s="16">
        <v>400</v>
      </c>
      <c r="D27" s="16" t="s">
        <v>64</v>
      </c>
      <c r="E27" s="16">
        <v>785</v>
      </c>
      <c r="F27" s="16" t="s">
        <v>63</v>
      </c>
      <c r="G27" s="16">
        <v>400</v>
      </c>
      <c r="H27" s="16" t="s">
        <v>65</v>
      </c>
      <c r="I27" s="16">
        <v>754</v>
      </c>
      <c r="J27" s="16">
        <v>205</v>
      </c>
      <c r="K27" s="16">
        <v>860</v>
      </c>
      <c r="L27" s="16">
        <v>1200</v>
      </c>
      <c r="M27" s="16">
        <v>400</v>
      </c>
      <c r="N27" s="16" t="s">
        <v>93</v>
      </c>
      <c r="O27" s="16">
        <v>1164</v>
      </c>
      <c r="P27" s="16">
        <v>15</v>
      </c>
      <c r="Q27" s="16">
        <f t="shared" si="0"/>
        <v>8</v>
      </c>
    </row>
    <row r="28" spans="1:17">
      <c r="A28" s="16" t="s">
        <v>94</v>
      </c>
      <c r="B28" s="16" t="s">
        <v>63</v>
      </c>
      <c r="C28" s="16">
        <v>500</v>
      </c>
      <c r="D28" s="16" t="s">
        <v>64</v>
      </c>
      <c r="E28" s="16">
        <v>965</v>
      </c>
      <c r="F28" s="16" t="s">
        <v>63</v>
      </c>
      <c r="G28" s="16">
        <v>500</v>
      </c>
      <c r="H28" s="16" t="s">
        <v>65</v>
      </c>
      <c r="I28" s="16">
        <v>930</v>
      </c>
      <c r="J28" s="16">
        <v>210</v>
      </c>
      <c r="K28" s="16">
        <v>860</v>
      </c>
      <c r="L28" s="16">
        <v>1200</v>
      </c>
      <c r="M28" s="16">
        <v>400</v>
      </c>
      <c r="N28" s="16" t="s">
        <v>93</v>
      </c>
      <c r="O28" s="16">
        <v>1164</v>
      </c>
      <c r="P28" s="16">
        <v>15</v>
      </c>
      <c r="Q28" s="16">
        <f t="shared" si="0"/>
        <v>10</v>
      </c>
    </row>
    <row r="29" spans="1:17">
      <c r="A29" s="16" t="s">
        <v>95</v>
      </c>
      <c r="B29" s="16" t="s">
        <v>63</v>
      </c>
      <c r="C29" s="16">
        <v>560</v>
      </c>
      <c r="D29" s="16" t="s">
        <v>64</v>
      </c>
      <c r="E29" s="16">
        <v>1070</v>
      </c>
      <c r="F29" s="16" t="s">
        <v>63</v>
      </c>
      <c r="G29" s="16">
        <v>560</v>
      </c>
      <c r="H29" s="16" t="s">
        <v>65</v>
      </c>
      <c r="I29" s="16">
        <v>1050</v>
      </c>
      <c r="J29" s="16">
        <v>215</v>
      </c>
      <c r="K29" s="16">
        <v>860</v>
      </c>
      <c r="L29" s="16">
        <v>1200</v>
      </c>
      <c r="M29" s="16">
        <v>400</v>
      </c>
      <c r="N29" s="16" t="s">
        <v>93</v>
      </c>
      <c r="O29" s="16">
        <v>1164</v>
      </c>
      <c r="P29" s="16">
        <v>15</v>
      </c>
      <c r="Q29" s="16">
        <f t="shared" si="0"/>
        <v>11.200000000000001</v>
      </c>
    </row>
    <row r="30" spans="1:17">
      <c r="A30" s="16" t="s">
        <v>96</v>
      </c>
      <c r="B30" s="16" t="s">
        <v>63</v>
      </c>
      <c r="C30" s="16">
        <v>630</v>
      </c>
      <c r="D30" s="16" t="s">
        <v>64</v>
      </c>
      <c r="E30" s="16">
        <v>1210</v>
      </c>
      <c r="F30" s="16" t="s">
        <v>63</v>
      </c>
      <c r="G30" s="16">
        <v>630</v>
      </c>
      <c r="H30" s="16" t="s">
        <v>65</v>
      </c>
      <c r="I30" s="16">
        <v>1180</v>
      </c>
      <c r="J30" s="16">
        <v>280</v>
      </c>
      <c r="K30" s="16">
        <v>1200</v>
      </c>
      <c r="L30" s="16">
        <v>1757</v>
      </c>
      <c r="M30" s="16">
        <v>600</v>
      </c>
      <c r="N30" s="16">
        <v>260</v>
      </c>
      <c r="O30" s="16">
        <v>1080</v>
      </c>
      <c r="P30" s="16">
        <v>15</v>
      </c>
      <c r="Q30" s="16">
        <f t="shared" si="0"/>
        <v>12.6</v>
      </c>
    </row>
    <row r="31" spans="1:17">
      <c r="A31" s="16" t="s">
        <v>97</v>
      </c>
      <c r="B31" s="16" t="s">
        <v>63</v>
      </c>
      <c r="C31" s="16">
        <v>710</v>
      </c>
      <c r="D31" s="16" t="s">
        <v>64</v>
      </c>
      <c r="E31" s="16">
        <v>1465</v>
      </c>
      <c r="F31" s="16" t="s">
        <v>63</v>
      </c>
      <c r="G31" s="16">
        <v>710</v>
      </c>
      <c r="H31" s="16" t="s">
        <v>65</v>
      </c>
      <c r="I31" s="16">
        <v>1430</v>
      </c>
      <c r="J31" s="16">
        <v>285</v>
      </c>
      <c r="K31" s="16">
        <v>1200</v>
      </c>
      <c r="L31" s="16">
        <v>1757</v>
      </c>
      <c r="M31" s="16">
        <v>600</v>
      </c>
      <c r="N31" s="16">
        <v>260</v>
      </c>
      <c r="O31" s="16">
        <v>1080</v>
      </c>
      <c r="P31" s="16">
        <v>15</v>
      </c>
      <c r="Q31" s="16">
        <f t="shared" si="0"/>
        <v>14.200000000000001</v>
      </c>
    </row>
    <row r="32" spans="1:17">
      <c r="A32" s="16" t="s">
        <v>98</v>
      </c>
      <c r="B32" s="16" t="s">
        <v>63</v>
      </c>
      <c r="C32" s="16">
        <v>800</v>
      </c>
      <c r="D32" s="16" t="s">
        <v>64</v>
      </c>
      <c r="E32" s="16">
        <v>1650</v>
      </c>
      <c r="F32" s="16" t="s">
        <v>63</v>
      </c>
      <c r="G32" s="16">
        <v>800</v>
      </c>
      <c r="H32" s="16" t="s">
        <v>65</v>
      </c>
      <c r="I32" s="16">
        <v>1615</v>
      </c>
      <c r="J32" s="16">
        <v>295</v>
      </c>
      <c r="K32" s="16">
        <v>1200</v>
      </c>
      <c r="L32" s="16">
        <v>1757</v>
      </c>
      <c r="M32" s="16">
        <v>600</v>
      </c>
      <c r="N32" s="16">
        <v>260</v>
      </c>
      <c r="O32" s="16">
        <v>1080</v>
      </c>
      <c r="P32" s="16">
        <v>15</v>
      </c>
      <c r="Q32" s="16">
        <f t="shared" si="0"/>
        <v>16</v>
      </c>
    </row>
    <row r="33" spans="1:17">
      <c r="A33" s="16" t="s">
        <v>99</v>
      </c>
      <c r="B33" s="16" t="s">
        <v>63</v>
      </c>
      <c r="C33" s="16">
        <v>0.75</v>
      </c>
      <c r="D33" s="16" t="s">
        <v>100</v>
      </c>
      <c r="E33" s="16">
        <v>4.9000000000000004</v>
      </c>
      <c r="F33" s="16" t="s">
        <v>63</v>
      </c>
      <c r="G33" s="16">
        <v>0.75</v>
      </c>
      <c r="H33" s="16" t="s">
        <v>101</v>
      </c>
      <c r="I33" s="16">
        <v>4.0999999999999996</v>
      </c>
      <c r="J33" s="16">
        <v>1.7</v>
      </c>
      <c r="K33" s="16">
        <v>118</v>
      </c>
      <c r="L33" s="16">
        <v>185</v>
      </c>
      <c r="M33" s="16">
        <v>157</v>
      </c>
      <c r="N33" s="16">
        <v>106</v>
      </c>
      <c r="O33" s="16">
        <v>175</v>
      </c>
      <c r="P33" s="16">
        <v>4.5</v>
      </c>
      <c r="Q33" s="16">
        <f t="shared" si="0"/>
        <v>1.4999999999999999E-2</v>
      </c>
    </row>
    <row r="34" spans="1:17">
      <c r="A34" s="16" t="s">
        <v>102</v>
      </c>
      <c r="B34" s="16" t="s">
        <v>63</v>
      </c>
      <c r="C34" s="16">
        <v>1.5</v>
      </c>
      <c r="D34" s="16" t="s">
        <v>100</v>
      </c>
      <c r="E34" s="16">
        <v>8.4</v>
      </c>
      <c r="F34" s="16" t="s">
        <v>63</v>
      </c>
      <c r="G34" s="16">
        <v>1.5</v>
      </c>
      <c r="H34" s="16" t="s">
        <v>101</v>
      </c>
      <c r="I34" s="16">
        <v>7</v>
      </c>
      <c r="J34" s="16">
        <v>1.7</v>
      </c>
      <c r="K34" s="16">
        <v>118</v>
      </c>
      <c r="L34" s="16">
        <v>185</v>
      </c>
      <c r="M34" s="16">
        <v>157</v>
      </c>
      <c r="N34" s="16">
        <v>106</v>
      </c>
      <c r="O34" s="16">
        <v>175</v>
      </c>
      <c r="P34" s="16">
        <v>4.5</v>
      </c>
      <c r="Q34" s="16">
        <f t="shared" si="0"/>
        <v>0.03</v>
      </c>
    </row>
    <row r="35" spans="1:17">
      <c r="A35" s="16" t="s">
        <v>103</v>
      </c>
      <c r="B35" s="16" t="s">
        <v>63</v>
      </c>
      <c r="C35" s="16">
        <v>2.2000000000000002</v>
      </c>
      <c r="D35" s="16" t="s">
        <v>100</v>
      </c>
      <c r="E35" s="16">
        <v>11.5</v>
      </c>
      <c r="F35" s="16" t="s">
        <v>63</v>
      </c>
      <c r="G35" s="16">
        <v>2.2000000000000002</v>
      </c>
      <c r="H35" s="16" t="s">
        <v>101</v>
      </c>
      <c r="I35" s="16">
        <v>10</v>
      </c>
      <c r="J35" s="16">
        <v>1.7</v>
      </c>
      <c r="K35" s="16">
        <v>118</v>
      </c>
      <c r="L35" s="16">
        <v>185</v>
      </c>
      <c r="M35" s="16">
        <v>157</v>
      </c>
      <c r="N35" s="16">
        <v>106</v>
      </c>
      <c r="O35" s="16">
        <v>175</v>
      </c>
      <c r="P35" s="16">
        <v>4.5</v>
      </c>
      <c r="Q35" s="16">
        <f t="shared" si="0"/>
        <v>4.4000000000000004E-2</v>
      </c>
    </row>
    <row r="36" spans="1:17">
      <c r="A36" s="16" t="s">
        <v>104</v>
      </c>
      <c r="B36" s="16" t="s">
        <v>63</v>
      </c>
      <c r="C36" s="16">
        <v>4</v>
      </c>
      <c r="D36" s="16" t="s">
        <v>100</v>
      </c>
      <c r="E36" s="16">
        <v>18</v>
      </c>
      <c r="F36" s="16" t="s">
        <v>63</v>
      </c>
      <c r="G36" s="16">
        <v>4</v>
      </c>
      <c r="H36" s="16" t="s">
        <v>101</v>
      </c>
      <c r="I36" s="16">
        <v>15</v>
      </c>
      <c r="J36" s="16">
        <v>3.4</v>
      </c>
      <c r="K36" s="16">
        <v>160</v>
      </c>
      <c r="L36" s="16">
        <v>247</v>
      </c>
      <c r="M36" s="16">
        <v>177</v>
      </c>
      <c r="N36" s="16">
        <v>148</v>
      </c>
      <c r="O36" s="16">
        <v>235</v>
      </c>
      <c r="P36" s="16">
        <v>5.5</v>
      </c>
      <c r="Q36" s="16">
        <f t="shared" si="0"/>
        <v>0.08</v>
      </c>
    </row>
    <row r="37" spans="1:17">
      <c r="A37" s="16" t="s">
        <v>105</v>
      </c>
      <c r="B37" s="16" t="s">
        <v>63</v>
      </c>
      <c r="C37" s="16">
        <v>5.5</v>
      </c>
      <c r="D37" s="16" t="s">
        <v>100</v>
      </c>
      <c r="E37" s="16">
        <v>24</v>
      </c>
      <c r="F37" s="16" t="s">
        <v>63</v>
      </c>
      <c r="G37" s="16">
        <v>5.5</v>
      </c>
      <c r="H37" s="16" t="s">
        <v>101</v>
      </c>
      <c r="I37" s="16">
        <v>23</v>
      </c>
      <c r="J37" s="16">
        <v>3.65</v>
      </c>
      <c r="K37" s="16">
        <v>160</v>
      </c>
      <c r="L37" s="16">
        <v>247</v>
      </c>
      <c r="M37" s="16">
        <v>177</v>
      </c>
      <c r="N37" s="16">
        <v>148</v>
      </c>
      <c r="O37" s="16">
        <v>235</v>
      </c>
      <c r="P37" s="16">
        <v>5.5</v>
      </c>
      <c r="Q37" s="16">
        <f t="shared" si="0"/>
        <v>0.11</v>
      </c>
    </row>
    <row r="38" spans="1:17">
      <c r="A38" s="16" t="s">
        <v>106</v>
      </c>
      <c r="B38" s="16" t="s">
        <v>63</v>
      </c>
      <c r="C38" s="16">
        <v>7.5</v>
      </c>
      <c r="D38" s="16" t="s">
        <v>100</v>
      </c>
      <c r="E38" s="16">
        <v>37</v>
      </c>
      <c r="F38" s="16" t="s">
        <v>63</v>
      </c>
      <c r="G38" s="16">
        <v>7.5</v>
      </c>
      <c r="H38" s="16" t="s">
        <v>101</v>
      </c>
      <c r="I38" s="16">
        <v>31</v>
      </c>
      <c r="J38" s="16">
        <v>5.63</v>
      </c>
      <c r="K38" s="16">
        <v>220</v>
      </c>
      <c r="L38" s="16">
        <v>321</v>
      </c>
      <c r="M38" s="16">
        <v>198</v>
      </c>
      <c r="N38" s="16">
        <v>205</v>
      </c>
      <c r="O38" s="16">
        <v>305</v>
      </c>
      <c r="P38" s="16">
        <v>5.5</v>
      </c>
      <c r="Q38" s="16">
        <f t="shared" si="0"/>
        <v>0.15</v>
      </c>
    </row>
    <row r="39" spans="1:17">
      <c r="A39" s="16" t="s">
        <v>107</v>
      </c>
      <c r="B39" s="16" t="s">
        <v>63</v>
      </c>
      <c r="C39" s="16">
        <v>11</v>
      </c>
      <c r="D39" s="16" t="s">
        <v>100</v>
      </c>
      <c r="E39" s="16">
        <v>52</v>
      </c>
      <c r="F39" s="16" t="s">
        <v>63</v>
      </c>
      <c r="G39" s="16">
        <v>11</v>
      </c>
      <c r="H39" s="16" t="s">
        <v>101</v>
      </c>
      <c r="I39" s="16">
        <v>45</v>
      </c>
      <c r="J39" s="16">
        <v>6.5</v>
      </c>
      <c r="K39" s="16">
        <v>220</v>
      </c>
      <c r="L39" s="16">
        <v>321</v>
      </c>
      <c r="M39" s="16">
        <v>198</v>
      </c>
      <c r="N39" s="16">
        <v>205</v>
      </c>
      <c r="O39" s="16">
        <v>305</v>
      </c>
      <c r="P39" s="16">
        <v>5.5</v>
      </c>
      <c r="Q39" s="16">
        <f t="shared" si="0"/>
        <v>0.22</v>
      </c>
    </row>
    <row r="40" spans="1:17">
      <c r="A40" s="16" t="s">
        <v>108</v>
      </c>
      <c r="B40" s="16" t="s">
        <v>63</v>
      </c>
      <c r="C40" s="16">
        <v>15</v>
      </c>
      <c r="D40" s="16" t="s">
        <v>100</v>
      </c>
      <c r="E40" s="16">
        <v>68</v>
      </c>
      <c r="F40" s="16" t="s">
        <v>63</v>
      </c>
      <c r="G40" s="16">
        <v>15</v>
      </c>
      <c r="H40" s="16" t="s">
        <v>101</v>
      </c>
      <c r="I40" s="16">
        <v>58</v>
      </c>
      <c r="J40" s="16">
        <v>12</v>
      </c>
      <c r="K40" s="16">
        <v>220</v>
      </c>
      <c r="L40" s="16">
        <v>411</v>
      </c>
      <c r="M40" s="16">
        <v>238</v>
      </c>
      <c r="N40" s="16">
        <v>160</v>
      </c>
      <c r="O40" s="16">
        <v>397</v>
      </c>
      <c r="P40" s="16">
        <v>7</v>
      </c>
      <c r="Q40" s="16">
        <f t="shared" si="0"/>
        <v>0.3</v>
      </c>
    </row>
    <row r="41" spans="1:17">
      <c r="A41" s="16" t="s">
        <v>109</v>
      </c>
      <c r="B41" s="16" t="s">
        <v>63</v>
      </c>
      <c r="C41" s="16">
        <v>18.5</v>
      </c>
      <c r="D41" s="16" t="s">
        <v>100</v>
      </c>
      <c r="E41" s="16">
        <v>84</v>
      </c>
      <c r="F41" s="16" t="s">
        <v>63</v>
      </c>
      <c r="G41" s="16">
        <v>18.5</v>
      </c>
      <c r="H41" s="16" t="s">
        <v>101</v>
      </c>
      <c r="I41" s="16">
        <v>71</v>
      </c>
      <c r="J41" s="16">
        <v>12</v>
      </c>
      <c r="K41" s="16">
        <v>220</v>
      </c>
      <c r="L41" s="16">
        <v>411</v>
      </c>
      <c r="M41" s="16">
        <v>238</v>
      </c>
      <c r="N41" s="16">
        <v>160</v>
      </c>
      <c r="O41" s="16">
        <v>397</v>
      </c>
      <c r="P41" s="16">
        <v>7</v>
      </c>
      <c r="Q41" s="16">
        <f t="shared" si="0"/>
        <v>0.37</v>
      </c>
    </row>
    <row r="42" spans="1:17">
      <c r="A42" s="16" t="s">
        <v>110</v>
      </c>
      <c r="B42" s="16" t="s">
        <v>63</v>
      </c>
      <c r="C42" s="16">
        <v>22</v>
      </c>
      <c r="D42" s="16" t="s">
        <v>100</v>
      </c>
      <c r="E42" s="16">
        <v>94</v>
      </c>
      <c r="F42" s="16" t="s">
        <v>63</v>
      </c>
      <c r="G42" s="16">
        <v>22</v>
      </c>
      <c r="H42" s="16" t="s">
        <v>101</v>
      </c>
      <c r="I42" s="16">
        <v>85</v>
      </c>
      <c r="J42" s="16">
        <v>16.5</v>
      </c>
      <c r="K42" s="16">
        <v>255</v>
      </c>
      <c r="L42" s="16">
        <v>453</v>
      </c>
      <c r="M42" s="16">
        <v>237</v>
      </c>
      <c r="N42" s="16">
        <v>190</v>
      </c>
      <c r="O42" s="16">
        <v>440</v>
      </c>
      <c r="P42" s="16">
        <v>7</v>
      </c>
      <c r="Q42" s="16">
        <f t="shared" si="0"/>
        <v>0.44</v>
      </c>
    </row>
    <row r="43" spans="1:17">
      <c r="A43" s="16" t="s">
        <v>111</v>
      </c>
      <c r="B43" s="16" t="s">
        <v>63</v>
      </c>
      <c r="C43" s="16">
        <v>30</v>
      </c>
      <c r="D43" s="16" t="s">
        <v>100</v>
      </c>
      <c r="E43" s="16">
        <v>120</v>
      </c>
      <c r="F43" s="16" t="s">
        <v>63</v>
      </c>
      <c r="G43" s="16">
        <v>30</v>
      </c>
      <c r="H43" s="16" t="s">
        <v>101</v>
      </c>
      <c r="I43" s="16">
        <v>115</v>
      </c>
      <c r="J43" s="16">
        <v>26.2</v>
      </c>
      <c r="K43" s="16">
        <v>280</v>
      </c>
      <c r="L43" s="16">
        <v>582</v>
      </c>
      <c r="M43" s="16">
        <v>295</v>
      </c>
      <c r="N43" s="16">
        <v>200</v>
      </c>
      <c r="O43" s="16">
        <v>563</v>
      </c>
      <c r="P43" s="16">
        <v>9</v>
      </c>
      <c r="Q43" s="16">
        <f t="shared" si="0"/>
        <v>0.6</v>
      </c>
    </row>
    <row r="44" spans="1:17">
      <c r="A44" s="16" t="s">
        <v>112</v>
      </c>
      <c r="B44" s="16" t="s">
        <v>63</v>
      </c>
      <c r="C44" s="16">
        <v>37</v>
      </c>
      <c r="D44" s="16" t="s">
        <v>100</v>
      </c>
      <c r="E44" s="16">
        <v>160</v>
      </c>
      <c r="F44" s="16" t="s">
        <v>63</v>
      </c>
      <c r="G44" s="16">
        <v>37</v>
      </c>
      <c r="H44" s="16" t="s">
        <v>101</v>
      </c>
      <c r="I44" s="16">
        <v>145</v>
      </c>
      <c r="J44" s="16">
        <v>26.2</v>
      </c>
      <c r="K44" s="16">
        <v>280</v>
      </c>
      <c r="L44" s="16">
        <v>582</v>
      </c>
      <c r="M44" s="16">
        <v>295</v>
      </c>
      <c r="N44" s="16">
        <v>200</v>
      </c>
      <c r="O44" s="16">
        <v>563</v>
      </c>
      <c r="P44" s="16">
        <v>9</v>
      </c>
      <c r="Q44" s="16">
        <f t="shared" si="0"/>
        <v>0.74</v>
      </c>
    </row>
    <row r="45" spans="1:17">
      <c r="A45" s="16" t="s">
        <v>113</v>
      </c>
      <c r="B45" s="16" t="s">
        <v>63</v>
      </c>
      <c r="C45" s="16">
        <v>45</v>
      </c>
      <c r="D45" s="16" t="s">
        <v>100</v>
      </c>
      <c r="E45" s="16">
        <v>198</v>
      </c>
      <c r="F45" s="16" t="s">
        <v>63</v>
      </c>
      <c r="G45" s="16">
        <v>45</v>
      </c>
      <c r="H45" s="16" t="s">
        <v>101</v>
      </c>
      <c r="I45" s="16">
        <v>180</v>
      </c>
      <c r="J45" s="16">
        <v>40</v>
      </c>
      <c r="K45" s="16">
        <v>300</v>
      </c>
      <c r="L45" s="16">
        <v>685</v>
      </c>
      <c r="M45" s="16">
        <v>323</v>
      </c>
      <c r="N45" s="16">
        <v>200</v>
      </c>
      <c r="O45" s="16">
        <v>667</v>
      </c>
      <c r="P45" s="16">
        <v>11</v>
      </c>
      <c r="Q45" s="16">
        <f t="shared" si="0"/>
        <v>0.9</v>
      </c>
    </row>
    <row r="46" spans="1:17">
      <c r="A46" s="16" t="s">
        <v>114</v>
      </c>
      <c r="B46" s="16" t="s">
        <v>63</v>
      </c>
      <c r="C46" s="16">
        <v>55</v>
      </c>
      <c r="D46" s="16" t="s">
        <v>100</v>
      </c>
      <c r="E46" s="16">
        <v>237</v>
      </c>
      <c r="F46" s="16" t="s">
        <v>63</v>
      </c>
      <c r="G46" s="16">
        <v>55</v>
      </c>
      <c r="H46" s="16" t="s">
        <v>101</v>
      </c>
      <c r="I46" s="16">
        <v>215</v>
      </c>
      <c r="J46" s="16">
        <v>41</v>
      </c>
      <c r="K46" s="16">
        <v>300</v>
      </c>
      <c r="L46" s="16">
        <v>685</v>
      </c>
      <c r="M46" s="16">
        <v>323</v>
      </c>
      <c r="N46" s="16">
        <v>200</v>
      </c>
      <c r="O46" s="16">
        <v>667</v>
      </c>
      <c r="P46" s="16">
        <v>11</v>
      </c>
      <c r="Q46" s="16">
        <f t="shared" si="0"/>
        <v>1.1000000000000001</v>
      </c>
    </row>
    <row r="47" spans="1:17">
      <c r="A47" s="16" t="s">
        <v>115</v>
      </c>
      <c r="B47" s="16" t="s">
        <v>63</v>
      </c>
      <c r="C47" s="16">
        <v>75</v>
      </c>
      <c r="D47" s="16" t="s">
        <v>100</v>
      </c>
      <c r="E47" s="16">
        <v>317</v>
      </c>
      <c r="F47" s="16" t="s">
        <v>63</v>
      </c>
      <c r="G47" s="16">
        <v>75</v>
      </c>
      <c r="H47" s="16" t="s">
        <v>101</v>
      </c>
      <c r="I47" s="16">
        <v>283</v>
      </c>
      <c r="J47" s="16">
        <v>72</v>
      </c>
      <c r="K47" s="16">
        <v>420</v>
      </c>
      <c r="L47" s="16">
        <v>840</v>
      </c>
      <c r="M47" s="16">
        <v>334</v>
      </c>
      <c r="N47" s="16" t="s">
        <v>83</v>
      </c>
      <c r="O47" s="16">
        <v>815</v>
      </c>
      <c r="P47" s="16">
        <v>11</v>
      </c>
      <c r="Q47" s="16">
        <f t="shared" si="0"/>
        <v>1.5</v>
      </c>
    </row>
    <row r="48" spans="1:17">
      <c r="A48" s="16" t="s">
        <v>115</v>
      </c>
      <c r="B48" s="16" t="s">
        <v>63</v>
      </c>
      <c r="C48" s="16">
        <v>75</v>
      </c>
      <c r="D48" s="16" t="s">
        <v>100</v>
      </c>
      <c r="E48" s="16">
        <v>317</v>
      </c>
      <c r="F48" s="16" t="s">
        <v>63</v>
      </c>
      <c r="G48" s="16">
        <v>75</v>
      </c>
      <c r="H48" s="16" t="s">
        <v>101</v>
      </c>
      <c r="I48" s="16">
        <v>283</v>
      </c>
      <c r="J48" s="16">
        <v>72</v>
      </c>
      <c r="K48" s="16">
        <v>420</v>
      </c>
      <c r="L48" s="16">
        <v>840</v>
      </c>
      <c r="M48" s="16">
        <v>334</v>
      </c>
      <c r="N48" s="16" t="s">
        <v>83</v>
      </c>
      <c r="O48" s="16">
        <v>815</v>
      </c>
      <c r="P48" s="16">
        <v>11</v>
      </c>
      <c r="Q48" s="16">
        <f t="shared" si="0"/>
        <v>1.5</v>
      </c>
    </row>
    <row r="49" spans="1:17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</row>
    <row r="50" spans="1:17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67"/>
  <sheetViews>
    <sheetView workbookViewId="0">
      <selection activeCell="Q2" sqref="Q2"/>
    </sheetView>
  </sheetViews>
  <sheetFormatPr defaultColWidth="9" defaultRowHeight="14.4"/>
  <cols>
    <col min="1" max="1" width="23.6640625" style="5" customWidth="1"/>
    <col min="2" max="5" width="9" style="5"/>
    <col min="6" max="17" width="9" style="6"/>
  </cols>
  <sheetData>
    <row r="1" spans="1:17" ht="55.2">
      <c r="A1" s="7" t="s">
        <v>3</v>
      </c>
      <c r="B1" s="8" t="str">
        <f>'PDES-IP65'!A28</f>
        <v>Число фаз</v>
      </c>
      <c r="C1" s="7" t="str">
        <f>'PDES-IP65'!A29</f>
        <v>Номинальныя мощность (кВт)</v>
      </c>
      <c r="D1" s="7" t="str">
        <f>'PDES-IP65'!A30</f>
        <v>Напряжение питания (В)</v>
      </c>
      <c r="E1" s="7" t="str">
        <f>'PDES-IP65'!A32</f>
        <v>Номинальный входной ток, А</v>
      </c>
      <c r="F1" s="7" t="str">
        <f>'PDES-IP65'!A35</f>
        <v>Число фаз</v>
      </c>
      <c r="G1" s="7" t="str">
        <f>'PDES-IP65'!A36</f>
        <v>Номинальныя мощность (кВт)</v>
      </c>
      <c r="H1" s="7" t="str">
        <f>'PDES-IP65'!A37</f>
        <v>Диапазон напряжения, (В)</v>
      </c>
      <c r="I1" s="7" t="s">
        <v>318</v>
      </c>
      <c r="J1" s="7" t="str">
        <f>'PDES-IP65'!$A50</f>
        <v>Масса (кг)</v>
      </c>
      <c r="K1" s="7" t="str">
        <f>'PDES-IP65'!$A51</f>
        <v>Габаритный  Размер A (мм)</v>
      </c>
      <c r="L1" s="7" t="str">
        <f>'PDES-IP65'!$A52</f>
        <v>Габаритный  Размер H (мм)</v>
      </c>
      <c r="M1" s="7" t="str">
        <f>'PDES-IP65'!$A53</f>
        <v>Габаритный  Размер D (мм)</v>
      </c>
      <c r="N1" s="7" t="str">
        <f>'PDES-IP65'!$A54</f>
        <v>Установочный  размер W (мм)</v>
      </c>
      <c r="O1" s="7" t="str">
        <f>'PDES-IP65'!$A55</f>
        <v>Установочный  размер B (мм)</v>
      </c>
      <c r="P1" s="7" t="str">
        <f>'PDES-IP65'!$A56</f>
        <v>Установочный  размер d (мм)</v>
      </c>
      <c r="Q1" s="7" t="str">
        <f>'PDES-IP65'!$C31</f>
        <v>Потеря мощности (кВт)</v>
      </c>
    </row>
    <row r="2" spans="1:17">
      <c r="A2" s="23" t="s">
        <v>116</v>
      </c>
      <c r="B2" s="9" t="s">
        <v>63</v>
      </c>
      <c r="C2" s="9">
        <v>1.5</v>
      </c>
      <c r="D2" s="9" t="s">
        <v>64</v>
      </c>
      <c r="E2" s="9">
        <v>5</v>
      </c>
      <c r="F2" s="9" t="s">
        <v>63</v>
      </c>
      <c r="G2" s="9">
        <v>1.5</v>
      </c>
      <c r="H2" s="9" t="s">
        <v>65</v>
      </c>
      <c r="I2" s="9">
        <v>3.7</v>
      </c>
      <c r="J2" s="9">
        <v>1.7</v>
      </c>
      <c r="K2" s="9">
        <v>165</v>
      </c>
      <c r="L2" s="9">
        <v>195</v>
      </c>
      <c r="M2" s="9">
        <v>130</v>
      </c>
      <c r="N2" s="9">
        <v>105</v>
      </c>
      <c r="O2" s="9">
        <v>178</v>
      </c>
      <c r="P2" s="9">
        <v>4</v>
      </c>
      <c r="Q2" s="9">
        <f t="shared" ref="Q2:Q48" si="0">C2*0.02</f>
        <v>0.03</v>
      </c>
    </row>
    <row r="3" spans="1:17">
      <c r="A3" s="9" t="s">
        <v>117</v>
      </c>
      <c r="B3" s="9" t="s">
        <v>63</v>
      </c>
      <c r="C3" s="9">
        <v>2.2000000000000002</v>
      </c>
      <c r="D3" s="9" t="s">
        <v>64</v>
      </c>
      <c r="E3" s="9">
        <v>5.8</v>
      </c>
      <c r="F3" s="9" t="s">
        <v>63</v>
      </c>
      <c r="G3" s="9">
        <f>C3</f>
        <v>2.2000000000000002</v>
      </c>
      <c r="H3" s="9" t="s">
        <v>65</v>
      </c>
      <c r="I3" s="9">
        <v>5</v>
      </c>
      <c r="J3" s="9">
        <v>1.7</v>
      </c>
      <c r="K3" s="9">
        <v>165</v>
      </c>
      <c r="L3" s="9">
        <v>195</v>
      </c>
      <c r="M3" s="9">
        <v>130</v>
      </c>
      <c r="N3" s="9">
        <v>105</v>
      </c>
      <c r="O3" s="9">
        <v>178</v>
      </c>
      <c r="P3" s="9">
        <v>4</v>
      </c>
      <c r="Q3" s="9">
        <f t="shared" si="0"/>
        <v>4.4000000000000004E-2</v>
      </c>
    </row>
    <row r="4" spans="1:17">
      <c r="A4" s="9" t="s">
        <v>118</v>
      </c>
      <c r="B4" s="9" t="s">
        <v>63</v>
      </c>
      <c r="C4" s="9">
        <v>4</v>
      </c>
      <c r="D4" s="9" t="s">
        <v>64</v>
      </c>
      <c r="E4" s="9">
        <v>10.5</v>
      </c>
      <c r="F4" s="9" t="s">
        <v>63</v>
      </c>
      <c r="G4" s="9">
        <v>4</v>
      </c>
      <c r="H4" s="9" t="s">
        <v>65</v>
      </c>
      <c r="I4" s="9">
        <v>8.5</v>
      </c>
      <c r="J4" s="9">
        <v>1.8</v>
      </c>
      <c r="K4" s="9">
        <v>200</v>
      </c>
      <c r="L4" s="9">
        <v>235</v>
      </c>
      <c r="M4" s="9">
        <v>151</v>
      </c>
      <c r="N4" s="9">
        <v>129</v>
      </c>
      <c r="O4" s="9">
        <v>225</v>
      </c>
      <c r="P4" s="9">
        <v>4</v>
      </c>
      <c r="Q4" s="9">
        <f t="shared" si="0"/>
        <v>0.08</v>
      </c>
    </row>
    <row r="5" spans="1:17">
      <c r="A5" s="9" t="s">
        <v>119</v>
      </c>
      <c r="B5" s="9" t="s">
        <v>63</v>
      </c>
      <c r="C5" s="9">
        <v>5.5</v>
      </c>
      <c r="D5" s="9" t="s">
        <v>64</v>
      </c>
      <c r="E5" s="9">
        <v>14.6</v>
      </c>
      <c r="F5" s="9" t="s">
        <v>63</v>
      </c>
      <c r="G5" s="9">
        <v>5.5</v>
      </c>
      <c r="H5" s="9" t="s">
        <v>65</v>
      </c>
      <c r="I5" s="9">
        <v>13</v>
      </c>
      <c r="J5" s="9">
        <v>1.8</v>
      </c>
      <c r="K5" s="9">
        <v>200</v>
      </c>
      <c r="L5" s="9">
        <v>235</v>
      </c>
      <c r="M5" s="9">
        <v>151</v>
      </c>
      <c r="N5" s="9">
        <v>129</v>
      </c>
      <c r="O5" s="9">
        <v>225</v>
      </c>
      <c r="P5" s="9">
        <v>4</v>
      </c>
      <c r="Q5" s="9">
        <f t="shared" si="0"/>
        <v>0.11</v>
      </c>
    </row>
    <row r="6" spans="1:17">
      <c r="A6" s="9" t="s">
        <v>120</v>
      </c>
      <c r="B6" s="9" t="s">
        <v>63</v>
      </c>
      <c r="C6" s="9">
        <v>7.5</v>
      </c>
      <c r="D6" s="9" t="s">
        <v>64</v>
      </c>
      <c r="E6" s="9">
        <v>20.5</v>
      </c>
      <c r="F6" s="9" t="s">
        <v>63</v>
      </c>
      <c r="G6" s="9">
        <v>7.5</v>
      </c>
      <c r="H6" s="9" t="s">
        <v>65</v>
      </c>
      <c r="I6" s="9">
        <v>18</v>
      </c>
      <c r="J6" s="9">
        <v>3.2</v>
      </c>
      <c r="K6" s="9">
        <v>200</v>
      </c>
      <c r="L6" s="9">
        <v>235</v>
      </c>
      <c r="M6" s="9">
        <v>151</v>
      </c>
      <c r="N6" s="9">
        <v>129</v>
      </c>
      <c r="O6" s="9">
        <v>225</v>
      </c>
      <c r="P6" s="9">
        <v>4</v>
      </c>
      <c r="Q6" s="9">
        <f t="shared" si="0"/>
        <v>0.15</v>
      </c>
    </row>
    <row r="7" spans="1:17">
      <c r="A7" s="9" t="s">
        <v>121</v>
      </c>
      <c r="B7" s="9" t="s">
        <v>63</v>
      </c>
      <c r="C7" s="9">
        <v>11</v>
      </c>
      <c r="D7" s="9" t="s">
        <v>64</v>
      </c>
      <c r="E7" s="9">
        <v>26</v>
      </c>
      <c r="F7" s="9" t="s">
        <v>63</v>
      </c>
      <c r="G7" s="9">
        <v>11</v>
      </c>
      <c r="H7" s="9" t="s">
        <v>65</v>
      </c>
      <c r="I7" s="9">
        <v>24</v>
      </c>
      <c r="J7" s="9">
        <v>3.4</v>
      </c>
      <c r="K7" s="9">
        <v>178</v>
      </c>
      <c r="L7" s="9">
        <v>310</v>
      </c>
      <c r="M7" s="9">
        <v>197</v>
      </c>
      <c r="N7" s="9">
        <v>100</v>
      </c>
      <c r="O7" s="9">
        <v>290</v>
      </c>
      <c r="P7" s="9">
        <v>6</v>
      </c>
      <c r="Q7" s="9">
        <f t="shared" si="0"/>
        <v>0.22</v>
      </c>
    </row>
    <row r="8" spans="1:17">
      <c r="A8" s="9" t="s">
        <v>122</v>
      </c>
      <c r="B8" s="9" t="s">
        <v>63</v>
      </c>
      <c r="C8" s="9">
        <v>15</v>
      </c>
      <c r="D8" s="9" t="s">
        <v>64</v>
      </c>
      <c r="E8" s="9">
        <v>35</v>
      </c>
      <c r="F8" s="9" t="s">
        <v>63</v>
      </c>
      <c r="G8" s="9">
        <v>15</v>
      </c>
      <c r="H8" s="9" t="s">
        <v>65</v>
      </c>
      <c r="I8" s="9">
        <v>30</v>
      </c>
      <c r="J8" s="9">
        <v>3.65</v>
      </c>
      <c r="K8" s="9">
        <v>178</v>
      </c>
      <c r="L8" s="9">
        <v>310</v>
      </c>
      <c r="M8" s="9">
        <v>197</v>
      </c>
      <c r="N8" s="9">
        <v>100</v>
      </c>
      <c r="O8" s="9">
        <v>290</v>
      </c>
      <c r="P8" s="9">
        <v>6</v>
      </c>
      <c r="Q8" s="9">
        <f t="shared" si="0"/>
        <v>0.3</v>
      </c>
    </row>
    <row r="9" spans="1:17">
      <c r="A9" s="9" t="s">
        <v>123</v>
      </c>
      <c r="B9" s="9" t="s">
        <v>63</v>
      </c>
      <c r="C9" s="9">
        <v>18.5</v>
      </c>
      <c r="D9" s="9" t="s">
        <v>64</v>
      </c>
      <c r="E9" s="9">
        <v>38.5</v>
      </c>
      <c r="F9" s="9" t="s">
        <v>63</v>
      </c>
      <c r="G9" s="9">
        <v>18.5</v>
      </c>
      <c r="H9" s="9" t="s">
        <v>65</v>
      </c>
      <c r="I9" s="9">
        <v>37</v>
      </c>
      <c r="J9" s="9">
        <v>5.63</v>
      </c>
      <c r="K9" s="9">
        <v>238</v>
      </c>
      <c r="L9" s="9">
        <v>390</v>
      </c>
      <c r="M9" s="9">
        <v>202</v>
      </c>
      <c r="N9" s="9">
        <v>150</v>
      </c>
      <c r="O9" s="9">
        <v>376</v>
      </c>
      <c r="P9" s="9">
        <v>6</v>
      </c>
      <c r="Q9" s="9">
        <f t="shared" si="0"/>
        <v>0.37</v>
      </c>
    </row>
    <row r="10" spans="1:17">
      <c r="A10" s="9" t="s">
        <v>124</v>
      </c>
      <c r="B10" s="9" t="s">
        <v>63</v>
      </c>
      <c r="C10" s="9">
        <v>22</v>
      </c>
      <c r="D10" s="9" t="s">
        <v>64</v>
      </c>
      <c r="E10" s="9">
        <v>46.5</v>
      </c>
      <c r="F10" s="9" t="s">
        <v>63</v>
      </c>
      <c r="G10" s="9">
        <v>22</v>
      </c>
      <c r="H10" s="9" t="s">
        <v>65</v>
      </c>
      <c r="I10" s="9">
        <v>46</v>
      </c>
      <c r="J10" s="9">
        <v>6.45</v>
      </c>
      <c r="K10" s="9">
        <v>238</v>
      </c>
      <c r="L10" s="9">
        <v>390</v>
      </c>
      <c r="M10" s="9">
        <v>202</v>
      </c>
      <c r="N10" s="9">
        <v>150</v>
      </c>
      <c r="O10" s="9">
        <v>376</v>
      </c>
      <c r="P10" s="9">
        <v>6</v>
      </c>
      <c r="Q10" s="9">
        <f t="shared" si="0"/>
        <v>0.44</v>
      </c>
    </row>
    <row r="11" spans="1:17">
      <c r="A11" s="9" t="s">
        <v>125</v>
      </c>
      <c r="B11" s="9" t="s">
        <v>63</v>
      </c>
      <c r="C11" s="9">
        <v>30</v>
      </c>
      <c r="D11" s="9" t="s">
        <v>64</v>
      </c>
      <c r="E11" s="9">
        <v>62</v>
      </c>
      <c r="F11" s="9" t="s">
        <v>63</v>
      </c>
      <c r="G11" s="9">
        <v>30</v>
      </c>
      <c r="H11" s="9" t="s">
        <v>65</v>
      </c>
      <c r="I11" s="9">
        <v>58</v>
      </c>
      <c r="J11" s="9">
        <v>6.5</v>
      </c>
      <c r="K11" s="9">
        <v>238</v>
      </c>
      <c r="L11" s="9">
        <v>390</v>
      </c>
      <c r="M11" s="9">
        <v>202</v>
      </c>
      <c r="N11" s="9">
        <v>150</v>
      </c>
      <c r="O11" s="9">
        <v>376</v>
      </c>
      <c r="P11" s="9">
        <v>6</v>
      </c>
      <c r="Q11" s="9">
        <f t="shared" si="0"/>
        <v>0.6</v>
      </c>
    </row>
    <row r="12" spans="1:17">
      <c r="A12" s="9" t="s">
        <v>126</v>
      </c>
      <c r="B12" s="9" t="s">
        <v>63</v>
      </c>
      <c r="C12" s="9">
        <v>37</v>
      </c>
      <c r="D12" s="9" t="s">
        <v>64</v>
      </c>
      <c r="E12" s="9">
        <v>76</v>
      </c>
      <c r="F12" s="9" t="s">
        <v>63</v>
      </c>
      <c r="G12" s="9">
        <v>37</v>
      </c>
      <c r="H12" s="9" t="s">
        <v>65</v>
      </c>
      <c r="I12" s="9">
        <v>75</v>
      </c>
      <c r="J12" s="9">
        <v>13.2</v>
      </c>
      <c r="K12" s="9">
        <v>240</v>
      </c>
      <c r="L12" s="9">
        <v>411</v>
      </c>
      <c r="M12" s="9">
        <v>237</v>
      </c>
      <c r="N12" s="9">
        <v>160</v>
      </c>
      <c r="O12" s="9">
        <v>395</v>
      </c>
      <c r="P12" s="9">
        <v>7</v>
      </c>
      <c r="Q12" s="9">
        <f t="shared" si="0"/>
        <v>0.74</v>
      </c>
    </row>
    <row r="13" spans="1:17">
      <c r="A13" s="9" t="s">
        <v>127</v>
      </c>
      <c r="B13" s="9" t="s">
        <v>63</v>
      </c>
      <c r="C13" s="9">
        <v>45</v>
      </c>
      <c r="D13" s="9" t="s">
        <v>64</v>
      </c>
      <c r="E13" s="9">
        <v>92</v>
      </c>
      <c r="F13" s="9" t="s">
        <v>63</v>
      </c>
      <c r="G13" s="9">
        <v>45</v>
      </c>
      <c r="H13" s="9" t="s">
        <v>65</v>
      </c>
      <c r="I13" s="9">
        <v>80</v>
      </c>
      <c r="J13" s="9">
        <v>13.2</v>
      </c>
      <c r="K13" s="9">
        <v>240</v>
      </c>
      <c r="L13" s="9">
        <v>411</v>
      </c>
      <c r="M13" s="9">
        <v>237</v>
      </c>
      <c r="N13" s="9">
        <v>160</v>
      </c>
      <c r="O13" s="9">
        <v>395</v>
      </c>
      <c r="P13" s="9">
        <v>7</v>
      </c>
      <c r="Q13" s="9">
        <f t="shared" si="0"/>
        <v>0.9</v>
      </c>
    </row>
    <row r="14" spans="1:17">
      <c r="A14" s="9" t="s">
        <v>128</v>
      </c>
      <c r="B14" s="9" t="s">
        <v>63</v>
      </c>
      <c r="C14" s="9">
        <v>55</v>
      </c>
      <c r="D14" s="9" t="s">
        <v>64</v>
      </c>
      <c r="E14" s="9">
        <v>113</v>
      </c>
      <c r="F14" s="9" t="s">
        <v>63</v>
      </c>
      <c r="G14" s="9">
        <v>55</v>
      </c>
      <c r="H14" s="9" t="s">
        <v>65</v>
      </c>
      <c r="I14" s="9">
        <v>110</v>
      </c>
      <c r="J14" s="9">
        <v>18.149999999999999</v>
      </c>
      <c r="K14" s="11">
        <v>275</v>
      </c>
      <c r="L14" s="11">
        <v>464</v>
      </c>
      <c r="M14" s="11">
        <v>237</v>
      </c>
      <c r="N14" s="11">
        <v>190</v>
      </c>
      <c r="O14" s="11">
        <v>448</v>
      </c>
      <c r="P14" s="12">
        <v>7</v>
      </c>
      <c r="Q14" s="9">
        <f t="shared" si="0"/>
        <v>1.1000000000000001</v>
      </c>
    </row>
    <row r="15" spans="1:17">
      <c r="A15" s="9" t="s">
        <v>129</v>
      </c>
      <c r="B15" s="9" t="s">
        <v>63</v>
      </c>
      <c r="C15" s="9">
        <v>75</v>
      </c>
      <c r="D15" s="9" t="s">
        <v>64</v>
      </c>
      <c r="E15" s="9">
        <v>157</v>
      </c>
      <c r="F15" s="9" t="s">
        <v>63</v>
      </c>
      <c r="G15" s="9">
        <v>75</v>
      </c>
      <c r="H15" s="9" t="s">
        <v>65</v>
      </c>
      <c r="I15" s="9">
        <v>150</v>
      </c>
      <c r="J15" s="9">
        <v>28.82</v>
      </c>
      <c r="K15" s="9">
        <v>303</v>
      </c>
      <c r="L15" s="9">
        <v>582</v>
      </c>
      <c r="M15" s="9">
        <v>295</v>
      </c>
      <c r="N15" s="9">
        <v>200</v>
      </c>
      <c r="O15" s="9">
        <v>563</v>
      </c>
      <c r="P15" s="9">
        <v>9</v>
      </c>
      <c r="Q15" s="9">
        <f t="shared" si="0"/>
        <v>1.5</v>
      </c>
    </row>
    <row r="16" spans="1:17">
      <c r="A16" s="9" t="s">
        <v>130</v>
      </c>
      <c r="B16" s="9" t="s">
        <v>63</v>
      </c>
      <c r="C16" s="9">
        <v>93</v>
      </c>
      <c r="D16" s="9" t="s">
        <v>64</v>
      </c>
      <c r="E16" s="9">
        <v>180</v>
      </c>
      <c r="F16" s="9" t="s">
        <v>63</v>
      </c>
      <c r="G16" s="9">
        <v>93</v>
      </c>
      <c r="H16" s="9" t="s">
        <v>65</v>
      </c>
      <c r="I16" s="9">
        <v>170</v>
      </c>
      <c r="J16" s="9">
        <v>28.82</v>
      </c>
      <c r="K16" s="9">
        <v>280</v>
      </c>
      <c r="L16" s="9">
        <v>582</v>
      </c>
      <c r="M16" s="9">
        <v>295</v>
      </c>
      <c r="N16" s="9">
        <v>200</v>
      </c>
      <c r="O16" s="9">
        <v>563</v>
      </c>
      <c r="P16" s="9">
        <v>9</v>
      </c>
      <c r="Q16" s="9">
        <f t="shared" si="0"/>
        <v>1.86</v>
      </c>
    </row>
    <row r="17" spans="1:17">
      <c r="A17" s="9" t="s">
        <v>131</v>
      </c>
      <c r="B17" s="9" t="s">
        <v>63</v>
      </c>
      <c r="C17" s="9">
        <v>110</v>
      </c>
      <c r="D17" s="9" t="s">
        <v>64</v>
      </c>
      <c r="E17" s="9">
        <v>214</v>
      </c>
      <c r="F17" s="9" t="s">
        <v>63</v>
      </c>
      <c r="G17" s="9">
        <v>110</v>
      </c>
      <c r="H17" s="9" t="s">
        <v>65</v>
      </c>
      <c r="I17" s="9">
        <v>210</v>
      </c>
      <c r="J17" s="9">
        <v>44</v>
      </c>
      <c r="K17" s="9">
        <v>300</v>
      </c>
      <c r="L17" s="9">
        <v>685</v>
      </c>
      <c r="M17" s="9">
        <v>323</v>
      </c>
      <c r="N17" s="9">
        <v>200</v>
      </c>
      <c r="O17" s="9">
        <v>667</v>
      </c>
      <c r="P17" s="9">
        <v>11</v>
      </c>
      <c r="Q17" s="9">
        <f t="shared" si="0"/>
        <v>2.2000000000000002</v>
      </c>
    </row>
    <row r="18" spans="1:17">
      <c r="A18" s="9" t="s">
        <v>4</v>
      </c>
      <c r="B18" s="9" t="s">
        <v>63</v>
      </c>
      <c r="C18" s="9">
        <v>132</v>
      </c>
      <c r="D18" s="9" t="s">
        <v>64</v>
      </c>
      <c r="E18" s="9">
        <v>256</v>
      </c>
      <c r="F18" s="9" t="s">
        <v>63</v>
      </c>
      <c r="G18" s="9">
        <v>132</v>
      </c>
      <c r="H18" s="9" t="s">
        <v>65</v>
      </c>
      <c r="I18" s="9">
        <v>250</v>
      </c>
      <c r="J18" s="9">
        <v>45.1</v>
      </c>
      <c r="K18" s="9">
        <v>300</v>
      </c>
      <c r="L18" s="9">
        <v>685</v>
      </c>
      <c r="M18" s="9">
        <v>323</v>
      </c>
      <c r="N18" s="9">
        <v>200</v>
      </c>
      <c r="O18" s="9">
        <v>667</v>
      </c>
      <c r="P18" s="9">
        <v>11</v>
      </c>
      <c r="Q18" s="9">
        <f t="shared" si="0"/>
        <v>2.64</v>
      </c>
    </row>
    <row r="19" spans="1:17">
      <c r="A19" s="9" t="s">
        <v>132</v>
      </c>
      <c r="B19" s="9" t="s">
        <v>63</v>
      </c>
      <c r="C19" s="9">
        <v>160</v>
      </c>
      <c r="D19" s="9" t="s">
        <v>64</v>
      </c>
      <c r="E19" s="9">
        <v>307</v>
      </c>
      <c r="F19" s="9" t="s">
        <v>63</v>
      </c>
      <c r="G19" s="9">
        <v>160</v>
      </c>
      <c r="H19" s="9" t="s">
        <v>65</v>
      </c>
      <c r="I19" s="9">
        <v>300</v>
      </c>
      <c r="J19" s="9">
        <v>51.59</v>
      </c>
      <c r="K19" s="9">
        <v>360</v>
      </c>
      <c r="L19" s="9">
        <v>690</v>
      </c>
      <c r="M19" s="9">
        <v>330</v>
      </c>
      <c r="N19" s="9">
        <v>260</v>
      </c>
      <c r="O19" s="9">
        <v>660</v>
      </c>
      <c r="P19" s="9">
        <v>11</v>
      </c>
      <c r="Q19" s="9">
        <f t="shared" si="0"/>
        <v>3.2</v>
      </c>
    </row>
    <row r="20" spans="1:17">
      <c r="A20" s="9" t="s">
        <v>133</v>
      </c>
      <c r="B20" s="9" t="s">
        <v>63</v>
      </c>
      <c r="C20" s="9">
        <v>185</v>
      </c>
      <c r="D20" s="9" t="s">
        <v>64</v>
      </c>
      <c r="E20" s="9">
        <v>362</v>
      </c>
      <c r="F20" s="9" t="s">
        <v>63</v>
      </c>
      <c r="G20" s="9">
        <v>185</v>
      </c>
      <c r="H20" s="9" t="s">
        <v>65</v>
      </c>
      <c r="I20" s="9">
        <v>355</v>
      </c>
      <c r="J20" s="9">
        <v>79.2</v>
      </c>
      <c r="K20" s="9">
        <v>420</v>
      </c>
      <c r="L20" s="9">
        <v>840</v>
      </c>
      <c r="M20" s="9">
        <v>334</v>
      </c>
      <c r="N20" s="9" t="s">
        <v>83</v>
      </c>
      <c r="O20" s="9">
        <v>815</v>
      </c>
      <c r="P20" s="9">
        <v>11</v>
      </c>
      <c r="Q20" s="9">
        <f t="shared" si="0"/>
        <v>3.7</v>
      </c>
    </row>
    <row r="21" spans="1:17">
      <c r="A21" s="9" t="s">
        <v>134</v>
      </c>
      <c r="B21" s="9" t="s">
        <v>63</v>
      </c>
      <c r="C21" s="9">
        <v>200</v>
      </c>
      <c r="D21" s="9" t="s">
        <v>64</v>
      </c>
      <c r="E21" s="9">
        <v>385</v>
      </c>
      <c r="F21" s="9" t="s">
        <v>63</v>
      </c>
      <c r="G21" s="9">
        <v>200</v>
      </c>
      <c r="H21" s="9" t="s">
        <v>65</v>
      </c>
      <c r="I21" s="9">
        <v>380</v>
      </c>
      <c r="J21" s="9">
        <v>79.2</v>
      </c>
      <c r="K21" s="9">
        <v>420</v>
      </c>
      <c r="L21" s="9">
        <v>840</v>
      </c>
      <c r="M21" s="9">
        <v>334</v>
      </c>
      <c r="N21" s="9" t="s">
        <v>83</v>
      </c>
      <c r="O21" s="9">
        <v>815</v>
      </c>
      <c r="P21" s="9">
        <v>11</v>
      </c>
      <c r="Q21" s="9">
        <f t="shared" si="0"/>
        <v>4</v>
      </c>
    </row>
    <row r="22" spans="1:17">
      <c r="A22" s="9" t="s">
        <v>135</v>
      </c>
      <c r="B22" s="9" t="s">
        <v>63</v>
      </c>
      <c r="C22" s="9">
        <v>220</v>
      </c>
      <c r="D22" s="9" t="s">
        <v>64</v>
      </c>
      <c r="E22" s="9">
        <v>430</v>
      </c>
      <c r="F22" s="9" t="s">
        <v>63</v>
      </c>
      <c r="G22" s="9">
        <v>220</v>
      </c>
      <c r="H22" s="9" t="s">
        <v>65</v>
      </c>
      <c r="I22" s="9">
        <v>430</v>
      </c>
      <c r="J22" s="9">
        <v>116.6</v>
      </c>
      <c r="K22" s="9">
        <v>540</v>
      </c>
      <c r="L22" s="9">
        <v>934</v>
      </c>
      <c r="M22" s="9">
        <v>390</v>
      </c>
      <c r="N22" s="9" t="s">
        <v>86</v>
      </c>
      <c r="O22" s="9">
        <v>893</v>
      </c>
      <c r="P22" s="9">
        <v>11</v>
      </c>
      <c r="Q22" s="9">
        <f t="shared" si="0"/>
        <v>4.4000000000000004</v>
      </c>
    </row>
    <row r="23" spans="1:17">
      <c r="A23" s="9" t="s">
        <v>136</v>
      </c>
      <c r="B23" s="9" t="s">
        <v>63</v>
      </c>
      <c r="C23" s="9">
        <v>250</v>
      </c>
      <c r="D23" s="9" t="s">
        <v>64</v>
      </c>
      <c r="E23" s="9">
        <v>468</v>
      </c>
      <c r="F23" s="9" t="s">
        <v>63</v>
      </c>
      <c r="G23" s="9">
        <v>250</v>
      </c>
      <c r="H23" s="9" t="s">
        <v>65</v>
      </c>
      <c r="I23" s="9">
        <v>465</v>
      </c>
      <c r="J23" s="9">
        <v>116.6</v>
      </c>
      <c r="K23" s="9">
        <v>540</v>
      </c>
      <c r="L23" s="9">
        <v>934</v>
      </c>
      <c r="M23" s="9">
        <v>390</v>
      </c>
      <c r="N23" s="9" t="s">
        <v>86</v>
      </c>
      <c r="O23" s="9">
        <v>893</v>
      </c>
      <c r="P23" s="9">
        <v>11</v>
      </c>
      <c r="Q23" s="9">
        <f t="shared" si="0"/>
        <v>5</v>
      </c>
    </row>
    <row r="24" spans="1:17">
      <c r="A24" s="9" t="s">
        <v>137</v>
      </c>
      <c r="B24" s="9" t="s">
        <v>63</v>
      </c>
      <c r="C24" s="9">
        <v>280</v>
      </c>
      <c r="D24" s="9" t="s">
        <v>64</v>
      </c>
      <c r="E24" s="9">
        <v>525</v>
      </c>
      <c r="F24" s="9" t="s">
        <v>63</v>
      </c>
      <c r="G24" s="9">
        <v>280</v>
      </c>
      <c r="H24" s="9" t="s">
        <v>65</v>
      </c>
      <c r="I24" s="9">
        <v>520</v>
      </c>
      <c r="J24" s="9">
        <v>116.93</v>
      </c>
      <c r="K24" s="9">
        <v>540</v>
      </c>
      <c r="L24" s="9">
        <v>934</v>
      </c>
      <c r="M24" s="9">
        <v>390</v>
      </c>
      <c r="N24" s="9" t="s">
        <v>86</v>
      </c>
      <c r="O24" s="9">
        <v>893</v>
      </c>
      <c r="P24" s="9">
        <v>11</v>
      </c>
      <c r="Q24" s="9">
        <f t="shared" si="0"/>
        <v>5.6000000000000005</v>
      </c>
    </row>
    <row r="25" spans="1:17">
      <c r="A25" s="9" t="s">
        <v>138</v>
      </c>
      <c r="B25" s="9" t="s">
        <v>63</v>
      </c>
      <c r="C25" s="9">
        <v>315</v>
      </c>
      <c r="D25" s="9" t="s">
        <v>64</v>
      </c>
      <c r="E25" s="9">
        <v>590</v>
      </c>
      <c r="F25" s="9" t="s">
        <v>63</v>
      </c>
      <c r="G25" s="9">
        <v>315</v>
      </c>
      <c r="H25" s="9" t="s">
        <v>65</v>
      </c>
      <c r="I25" s="9">
        <v>585</v>
      </c>
      <c r="J25" s="9">
        <v>154</v>
      </c>
      <c r="K25" s="9">
        <v>640</v>
      </c>
      <c r="L25" s="9">
        <v>1035</v>
      </c>
      <c r="M25" s="9">
        <v>390</v>
      </c>
      <c r="N25" s="9" t="s">
        <v>90</v>
      </c>
      <c r="O25" s="9">
        <v>1003</v>
      </c>
      <c r="P25" s="9">
        <v>11</v>
      </c>
      <c r="Q25" s="9">
        <f t="shared" si="0"/>
        <v>6.3</v>
      </c>
    </row>
    <row r="26" spans="1:17">
      <c r="A26" s="9" t="s">
        <v>139</v>
      </c>
      <c r="B26" s="9" t="s">
        <v>63</v>
      </c>
      <c r="C26" s="9">
        <v>350</v>
      </c>
      <c r="D26" s="9" t="s">
        <v>64</v>
      </c>
      <c r="E26" s="9">
        <v>665</v>
      </c>
      <c r="F26" s="9" t="s">
        <v>63</v>
      </c>
      <c r="G26" s="9">
        <v>350</v>
      </c>
      <c r="H26" s="9" t="s">
        <v>65</v>
      </c>
      <c r="I26" s="9">
        <v>650</v>
      </c>
      <c r="J26" s="9">
        <v>154</v>
      </c>
      <c r="K26" s="9">
        <v>640</v>
      </c>
      <c r="L26" s="9">
        <v>1035</v>
      </c>
      <c r="M26" s="9">
        <v>390</v>
      </c>
      <c r="N26" s="9" t="s">
        <v>90</v>
      </c>
      <c r="O26" s="9">
        <v>1003</v>
      </c>
      <c r="P26" s="9">
        <v>11</v>
      </c>
      <c r="Q26" s="9">
        <f t="shared" si="0"/>
        <v>7</v>
      </c>
    </row>
    <row r="27" spans="1:17">
      <c r="A27" s="9" t="s">
        <v>140</v>
      </c>
      <c r="B27" s="9" t="s">
        <v>63</v>
      </c>
      <c r="C27" s="9">
        <v>400</v>
      </c>
      <c r="D27" s="9" t="s">
        <v>64</v>
      </c>
      <c r="E27" s="9">
        <v>785</v>
      </c>
      <c r="F27" s="9" t="s">
        <v>63</v>
      </c>
      <c r="G27" s="9">
        <v>400</v>
      </c>
      <c r="H27" s="9" t="s">
        <v>65</v>
      </c>
      <c r="I27" s="9">
        <v>754</v>
      </c>
      <c r="J27" s="9">
        <v>225.5</v>
      </c>
      <c r="K27" s="9">
        <v>860</v>
      </c>
      <c r="L27" s="9">
        <v>1200</v>
      </c>
      <c r="M27" s="9">
        <v>400</v>
      </c>
      <c r="N27" s="9" t="s">
        <v>93</v>
      </c>
      <c r="O27" s="9">
        <v>1164</v>
      </c>
      <c r="P27" s="9">
        <v>15</v>
      </c>
      <c r="Q27" s="9">
        <f t="shared" si="0"/>
        <v>8</v>
      </c>
    </row>
    <row r="28" spans="1:17">
      <c r="A28" s="9" t="s">
        <v>141</v>
      </c>
      <c r="B28" s="9" t="s">
        <v>63</v>
      </c>
      <c r="C28" s="9">
        <v>500</v>
      </c>
      <c r="D28" s="9" t="s">
        <v>64</v>
      </c>
      <c r="E28" s="9">
        <v>965</v>
      </c>
      <c r="F28" s="9" t="s">
        <v>63</v>
      </c>
      <c r="G28" s="9">
        <v>500</v>
      </c>
      <c r="H28" s="9" t="s">
        <v>65</v>
      </c>
      <c r="I28" s="9">
        <v>930</v>
      </c>
      <c r="J28" s="9">
        <v>231</v>
      </c>
      <c r="K28" s="9">
        <v>860</v>
      </c>
      <c r="L28" s="9">
        <v>1200</v>
      </c>
      <c r="M28" s="9">
        <v>400</v>
      </c>
      <c r="N28" s="9" t="s">
        <v>93</v>
      </c>
      <c r="O28" s="9">
        <v>1164</v>
      </c>
      <c r="P28" s="9">
        <v>15</v>
      </c>
      <c r="Q28" s="9">
        <f t="shared" si="0"/>
        <v>10</v>
      </c>
    </row>
    <row r="29" spans="1:17">
      <c r="A29" s="9" t="s">
        <v>142</v>
      </c>
      <c r="B29" s="9" t="s">
        <v>63</v>
      </c>
      <c r="C29" s="9">
        <v>560</v>
      </c>
      <c r="D29" s="9" t="s">
        <v>64</v>
      </c>
      <c r="E29" s="9">
        <v>1070</v>
      </c>
      <c r="F29" s="9" t="s">
        <v>63</v>
      </c>
      <c r="G29" s="9">
        <v>560</v>
      </c>
      <c r="H29" s="9" t="s">
        <v>65</v>
      </c>
      <c r="I29" s="9">
        <v>1050</v>
      </c>
      <c r="J29" s="9">
        <v>236.5</v>
      </c>
      <c r="K29" s="9">
        <v>860</v>
      </c>
      <c r="L29" s="9">
        <v>1200</v>
      </c>
      <c r="M29" s="9">
        <v>400</v>
      </c>
      <c r="N29" s="9" t="s">
        <v>93</v>
      </c>
      <c r="O29" s="9">
        <v>1164</v>
      </c>
      <c r="P29" s="9">
        <v>15</v>
      </c>
      <c r="Q29" s="9">
        <f t="shared" si="0"/>
        <v>11.200000000000001</v>
      </c>
    </row>
    <row r="30" spans="1:17">
      <c r="A30" s="9" t="s">
        <v>143</v>
      </c>
      <c r="B30" s="9" t="s">
        <v>63</v>
      </c>
      <c r="C30" s="9">
        <v>630</v>
      </c>
      <c r="D30" s="9" t="s">
        <v>64</v>
      </c>
      <c r="E30" s="9">
        <v>1210</v>
      </c>
      <c r="F30" s="9" t="s">
        <v>63</v>
      </c>
      <c r="G30" s="9">
        <v>630</v>
      </c>
      <c r="H30" s="9" t="s">
        <v>65</v>
      </c>
      <c r="I30" s="9">
        <v>1180</v>
      </c>
      <c r="J30" s="9">
        <v>308</v>
      </c>
      <c r="K30" s="9">
        <v>1200</v>
      </c>
      <c r="L30" s="9">
        <v>1757</v>
      </c>
      <c r="M30" s="9">
        <v>600</v>
      </c>
      <c r="N30" s="9">
        <v>260</v>
      </c>
      <c r="O30" s="9">
        <v>1080</v>
      </c>
      <c r="P30" s="9">
        <v>15</v>
      </c>
      <c r="Q30" s="9">
        <f t="shared" si="0"/>
        <v>12.6</v>
      </c>
    </row>
    <row r="31" spans="1:17">
      <c r="A31" s="9" t="s">
        <v>144</v>
      </c>
      <c r="B31" s="9" t="s">
        <v>63</v>
      </c>
      <c r="C31" s="9">
        <v>710</v>
      </c>
      <c r="D31" s="9" t="s">
        <v>64</v>
      </c>
      <c r="E31" s="9">
        <v>1465</v>
      </c>
      <c r="F31" s="9" t="s">
        <v>63</v>
      </c>
      <c r="G31" s="9">
        <v>710</v>
      </c>
      <c r="H31" s="9" t="s">
        <v>65</v>
      </c>
      <c r="I31" s="9">
        <v>1430</v>
      </c>
      <c r="J31" s="9">
        <v>313.5</v>
      </c>
      <c r="K31" s="9">
        <v>1200</v>
      </c>
      <c r="L31" s="9">
        <v>1757</v>
      </c>
      <c r="M31" s="9">
        <v>600</v>
      </c>
      <c r="N31" s="9">
        <v>260</v>
      </c>
      <c r="O31" s="9">
        <v>1080</v>
      </c>
      <c r="P31" s="9">
        <v>15</v>
      </c>
      <c r="Q31" s="9">
        <f t="shared" si="0"/>
        <v>14.200000000000001</v>
      </c>
    </row>
    <row r="32" spans="1:17">
      <c r="A32" s="9" t="s">
        <v>145</v>
      </c>
      <c r="B32" s="9" t="s">
        <v>63</v>
      </c>
      <c r="C32" s="9">
        <v>800</v>
      </c>
      <c r="D32" s="9" t="s">
        <v>64</v>
      </c>
      <c r="E32" s="9">
        <v>1650</v>
      </c>
      <c r="F32" s="9" t="s">
        <v>63</v>
      </c>
      <c r="G32" s="9">
        <v>800</v>
      </c>
      <c r="H32" s="9" t="s">
        <v>65</v>
      </c>
      <c r="I32" s="9">
        <v>1615</v>
      </c>
      <c r="J32" s="9">
        <v>324.5</v>
      </c>
      <c r="K32" s="9">
        <v>1200</v>
      </c>
      <c r="L32" s="9">
        <v>1757</v>
      </c>
      <c r="M32" s="9">
        <v>600</v>
      </c>
      <c r="N32" s="9">
        <v>260</v>
      </c>
      <c r="O32" s="9">
        <v>1080</v>
      </c>
      <c r="P32" s="9">
        <v>15</v>
      </c>
      <c r="Q32" s="9">
        <f t="shared" si="0"/>
        <v>16</v>
      </c>
    </row>
    <row r="33" spans="1:17">
      <c r="A33" s="9" t="s">
        <v>146</v>
      </c>
      <c r="B33" s="9" t="s">
        <v>63</v>
      </c>
      <c r="C33" s="9">
        <v>0.55000000000000004</v>
      </c>
      <c r="D33" s="9" t="s">
        <v>100</v>
      </c>
      <c r="E33" s="9">
        <v>3.8</v>
      </c>
      <c r="F33" s="9" t="s">
        <v>63</v>
      </c>
      <c r="G33" s="9">
        <v>0.55000000000000004</v>
      </c>
      <c r="H33" s="9" t="s">
        <v>101</v>
      </c>
      <c r="I33" s="9">
        <v>3.2</v>
      </c>
      <c r="J33" s="9">
        <v>1.7</v>
      </c>
      <c r="K33" s="9"/>
      <c r="L33" s="9"/>
      <c r="M33" s="9"/>
      <c r="N33" s="9"/>
      <c r="O33" s="9"/>
      <c r="P33" s="9"/>
      <c r="Q33" s="9">
        <f t="shared" si="0"/>
        <v>1.1000000000000001E-2</v>
      </c>
    </row>
    <row r="34" spans="1:17">
      <c r="A34" s="9" t="s">
        <v>147</v>
      </c>
      <c r="B34" s="9" t="s">
        <v>63</v>
      </c>
      <c r="C34" s="9">
        <v>0.75</v>
      </c>
      <c r="D34" s="9" t="s">
        <v>100</v>
      </c>
      <c r="E34" s="9">
        <v>4.9000000000000004</v>
      </c>
      <c r="F34" s="9" t="s">
        <v>63</v>
      </c>
      <c r="G34" s="9">
        <v>0.75</v>
      </c>
      <c r="H34" s="9" t="s">
        <v>101</v>
      </c>
      <c r="I34" s="9">
        <v>4.0999999999999996</v>
      </c>
      <c r="J34" s="9">
        <v>1.7</v>
      </c>
      <c r="K34" s="9"/>
      <c r="L34" s="9"/>
      <c r="M34" s="9"/>
      <c r="N34" s="9"/>
      <c r="O34" s="9"/>
      <c r="P34" s="9"/>
      <c r="Q34" s="9">
        <f t="shared" si="0"/>
        <v>1.4999999999999999E-2</v>
      </c>
    </row>
    <row r="35" spans="1:17">
      <c r="A35" s="9" t="s">
        <v>148</v>
      </c>
      <c r="B35" s="9" t="s">
        <v>63</v>
      </c>
      <c r="C35" s="9">
        <v>1.5</v>
      </c>
      <c r="D35" s="9" t="s">
        <v>100</v>
      </c>
      <c r="E35" s="9">
        <v>8.4</v>
      </c>
      <c r="F35" s="9" t="s">
        <v>63</v>
      </c>
      <c r="G35" s="9">
        <v>1.5</v>
      </c>
      <c r="H35" s="9" t="s">
        <v>101</v>
      </c>
      <c r="I35" s="9">
        <v>7</v>
      </c>
      <c r="J35" s="9">
        <v>1.7</v>
      </c>
      <c r="K35" s="9"/>
      <c r="L35" s="9"/>
      <c r="M35" s="9"/>
      <c r="N35" s="9"/>
      <c r="O35" s="9"/>
      <c r="P35" s="9"/>
      <c r="Q35" s="9">
        <f t="shared" si="0"/>
        <v>0.03</v>
      </c>
    </row>
    <row r="36" spans="1:17">
      <c r="A36" s="9" t="s">
        <v>149</v>
      </c>
      <c r="B36" s="9" t="s">
        <v>63</v>
      </c>
      <c r="C36" s="9">
        <v>2.2000000000000002</v>
      </c>
      <c r="D36" s="9" t="s">
        <v>100</v>
      </c>
      <c r="E36" s="9">
        <v>11.5</v>
      </c>
      <c r="F36" s="9" t="s">
        <v>63</v>
      </c>
      <c r="G36" s="9">
        <v>2.2000000000000002</v>
      </c>
      <c r="H36" s="9" t="s">
        <v>101</v>
      </c>
      <c r="I36" s="9">
        <v>10</v>
      </c>
      <c r="J36" s="9">
        <v>1.7</v>
      </c>
      <c r="K36" s="9"/>
      <c r="L36" s="9"/>
      <c r="M36" s="9"/>
      <c r="N36" s="9"/>
      <c r="O36" s="9"/>
      <c r="P36" s="9"/>
      <c r="Q36" s="9">
        <f t="shared" si="0"/>
        <v>4.4000000000000004E-2</v>
      </c>
    </row>
    <row r="37" spans="1:17">
      <c r="A37" s="9" t="s">
        <v>150</v>
      </c>
      <c r="B37" s="9" t="s">
        <v>63</v>
      </c>
      <c r="C37" s="9">
        <v>4</v>
      </c>
      <c r="D37" s="9" t="s">
        <v>100</v>
      </c>
      <c r="E37" s="9">
        <v>18</v>
      </c>
      <c r="F37" s="9" t="s">
        <v>63</v>
      </c>
      <c r="G37" s="9">
        <v>4</v>
      </c>
      <c r="H37" s="9" t="s">
        <v>101</v>
      </c>
      <c r="I37" s="9">
        <v>15</v>
      </c>
      <c r="J37" s="9">
        <v>3.4</v>
      </c>
      <c r="K37" s="9"/>
      <c r="L37" s="9"/>
      <c r="M37" s="9"/>
      <c r="N37" s="9"/>
      <c r="O37" s="9"/>
      <c r="P37" s="9"/>
      <c r="Q37" s="9">
        <f t="shared" si="0"/>
        <v>0.08</v>
      </c>
    </row>
    <row r="38" spans="1:17">
      <c r="A38" s="9" t="s">
        <v>151</v>
      </c>
      <c r="B38" s="9" t="s">
        <v>63</v>
      </c>
      <c r="C38" s="9">
        <v>5.5</v>
      </c>
      <c r="D38" s="9" t="s">
        <v>100</v>
      </c>
      <c r="E38" s="9">
        <v>24</v>
      </c>
      <c r="F38" s="9" t="s">
        <v>63</v>
      </c>
      <c r="G38" s="9">
        <v>5.5</v>
      </c>
      <c r="H38" s="9" t="s">
        <v>101</v>
      </c>
      <c r="I38" s="9">
        <v>23</v>
      </c>
      <c r="J38" s="9">
        <v>3.65</v>
      </c>
      <c r="K38" s="9"/>
      <c r="L38" s="9"/>
      <c r="M38" s="9"/>
      <c r="N38" s="9"/>
      <c r="O38" s="9"/>
      <c r="P38" s="9"/>
      <c r="Q38" s="9">
        <f t="shared" si="0"/>
        <v>0.11</v>
      </c>
    </row>
    <row r="39" spans="1:17">
      <c r="A39" s="9" t="s">
        <v>152</v>
      </c>
      <c r="B39" s="9" t="s">
        <v>63</v>
      </c>
      <c r="C39" s="9">
        <v>7.5</v>
      </c>
      <c r="D39" s="9" t="s">
        <v>100</v>
      </c>
      <c r="E39" s="9">
        <v>37</v>
      </c>
      <c r="F39" s="9" t="s">
        <v>63</v>
      </c>
      <c r="G39" s="9">
        <v>7.5</v>
      </c>
      <c r="H39" s="9" t="s">
        <v>101</v>
      </c>
      <c r="I39" s="9">
        <v>31</v>
      </c>
      <c r="J39" s="9">
        <v>5.63</v>
      </c>
      <c r="K39" s="9"/>
      <c r="L39" s="9"/>
      <c r="M39" s="9"/>
      <c r="N39" s="9"/>
      <c r="O39" s="9"/>
      <c r="P39" s="9"/>
      <c r="Q39" s="9">
        <f t="shared" si="0"/>
        <v>0.15</v>
      </c>
    </row>
    <row r="40" spans="1:17">
      <c r="A40" s="9" t="s">
        <v>153</v>
      </c>
      <c r="B40" s="9" t="s">
        <v>63</v>
      </c>
      <c r="C40" s="9">
        <v>11</v>
      </c>
      <c r="D40" s="9" t="s">
        <v>100</v>
      </c>
      <c r="E40" s="9">
        <v>52</v>
      </c>
      <c r="F40" s="9" t="s">
        <v>63</v>
      </c>
      <c r="G40" s="9">
        <v>11</v>
      </c>
      <c r="H40" s="9" t="s">
        <v>101</v>
      </c>
      <c r="I40" s="9">
        <v>45</v>
      </c>
      <c r="J40" s="9">
        <v>6.5</v>
      </c>
      <c r="K40" s="9"/>
      <c r="L40" s="9"/>
      <c r="M40" s="9"/>
      <c r="N40" s="9"/>
      <c r="O40" s="9"/>
      <c r="P40" s="9"/>
      <c r="Q40" s="9">
        <f t="shared" si="0"/>
        <v>0.22</v>
      </c>
    </row>
    <row r="41" spans="1:17">
      <c r="A41" s="9" t="s">
        <v>154</v>
      </c>
      <c r="B41" s="9" t="s">
        <v>63</v>
      </c>
      <c r="C41" s="9">
        <v>15</v>
      </c>
      <c r="D41" s="9" t="s">
        <v>100</v>
      </c>
      <c r="E41" s="9">
        <v>68</v>
      </c>
      <c r="F41" s="9" t="s">
        <v>63</v>
      </c>
      <c r="G41" s="9">
        <v>15</v>
      </c>
      <c r="H41" s="9" t="s">
        <v>101</v>
      </c>
      <c r="I41" s="9">
        <v>58</v>
      </c>
      <c r="J41" s="9">
        <v>12</v>
      </c>
      <c r="K41" s="9"/>
      <c r="L41" s="9"/>
      <c r="M41" s="9"/>
      <c r="N41" s="9"/>
      <c r="O41" s="9"/>
      <c r="P41" s="9"/>
      <c r="Q41" s="9">
        <f t="shared" si="0"/>
        <v>0.3</v>
      </c>
    </row>
    <row r="42" spans="1:17">
      <c r="A42" s="9" t="s">
        <v>155</v>
      </c>
      <c r="B42" s="9" t="s">
        <v>63</v>
      </c>
      <c r="C42" s="9">
        <v>18.5</v>
      </c>
      <c r="D42" s="9" t="s">
        <v>100</v>
      </c>
      <c r="E42" s="9">
        <v>84</v>
      </c>
      <c r="F42" s="9" t="s">
        <v>63</v>
      </c>
      <c r="G42" s="9">
        <v>18.5</v>
      </c>
      <c r="H42" s="9" t="s">
        <v>101</v>
      </c>
      <c r="I42" s="9">
        <v>71</v>
      </c>
      <c r="J42" s="9">
        <v>12</v>
      </c>
      <c r="K42" s="9"/>
      <c r="L42" s="9"/>
      <c r="M42" s="9"/>
      <c r="N42" s="9"/>
      <c r="O42" s="9"/>
      <c r="P42" s="9"/>
      <c r="Q42" s="9">
        <f t="shared" si="0"/>
        <v>0.37</v>
      </c>
    </row>
    <row r="43" spans="1:17">
      <c r="A43" s="9" t="s">
        <v>156</v>
      </c>
      <c r="B43" s="9" t="s">
        <v>63</v>
      </c>
      <c r="C43" s="9">
        <v>22</v>
      </c>
      <c r="D43" s="9" t="s">
        <v>100</v>
      </c>
      <c r="E43" s="9">
        <v>94</v>
      </c>
      <c r="F43" s="9" t="s">
        <v>63</v>
      </c>
      <c r="G43" s="9">
        <v>22</v>
      </c>
      <c r="H43" s="9" t="s">
        <v>101</v>
      </c>
      <c r="I43" s="9">
        <v>85</v>
      </c>
      <c r="J43" s="9">
        <v>16.5</v>
      </c>
      <c r="K43" s="9"/>
      <c r="L43" s="9"/>
      <c r="M43" s="9"/>
      <c r="N43" s="9"/>
      <c r="O43" s="9"/>
      <c r="P43" s="9"/>
      <c r="Q43" s="9">
        <f t="shared" si="0"/>
        <v>0.44</v>
      </c>
    </row>
    <row r="44" spans="1:17">
      <c r="A44" s="9" t="s">
        <v>157</v>
      </c>
      <c r="B44" s="9" t="s">
        <v>63</v>
      </c>
      <c r="C44" s="9">
        <v>30</v>
      </c>
      <c r="D44" s="9" t="s">
        <v>100</v>
      </c>
      <c r="E44" s="9">
        <v>120</v>
      </c>
      <c r="F44" s="9" t="s">
        <v>63</v>
      </c>
      <c r="G44" s="9">
        <v>30</v>
      </c>
      <c r="H44" s="9" t="s">
        <v>101</v>
      </c>
      <c r="I44" s="9">
        <v>115</v>
      </c>
      <c r="J44" s="9">
        <v>26.2</v>
      </c>
      <c r="K44" s="9"/>
      <c r="L44" s="9"/>
      <c r="M44" s="9"/>
      <c r="N44" s="9"/>
      <c r="O44" s="9"/>
      <c r="P44" s="9"/>
      <c r="Q44" s="9">
        <f t="shared" si="0"/>
        <v>0.6</v>
      </c>
    </row>
    <row r="45" spans="1:17">
      <c r="A45" s="9" t="s">
        <v>158</v>
      </c>
      <c r="B45" s="9" t="s">
        <v>63</v>
      </c>
      <c r="C45" s="9">
        <v>37</v>
      </c>
      <c r="D45" s="9" t="s">
        <v>100</v>
      </c>
      <c r="E45" s="9">
        <v>160</v>
      </c>
      <c r="F45" s="9" t="s">
        <v>63</v>
      </c>
      <c r="G45" s="9">
        <v>37</v>
      </c>
      <c r="H45" s="9" t="s">
        <v>101</v>
      </c>
      <c r="I45" s="9">
        <v>145</v>
      </c>
      <c r="J45" s="9">
        <v>26.2</v>
      </c>
      <c r="K45" s="9"/>
      <c r="L45" s="9"/>
      <c r="M45" s="9"/>
      <c r="N45" s="9"/>
      <c r="O45" s="9"/>
      <c r="P45" s="9"/>
      <c r="Q45" s="9">
        <f t="shared" si="0"/>
        <v>0.74</v>
      </c>
    </row>
    <row r="46" spans="1:17">
      <c r="A46" s="9" t="s">
        <v>159</v>
      </c>
      <c r="B46" s="9" t="s">
        <v>63</v>
      </c>
      <c r="C46" s="9">
        <v>45</v>
      </c>
      <c r="D46" s="9" t="s">
        <v>100</v>
      </c>
      <c r="E46" s="9">
        <v>198</v>
      </c>
      <c r="F46" s="9" t="s">
        <v>63</v>
      </c>
      <c r="G46" s="9">
        <v>45</v>
      </c>
      <c r="H46" s="9" t="s">
        <v>101</v>
      </c>
      <c r="I46" s="9">
        <v>180</v>
      </c>
      <c r="J46" s="9">
        <v>40</v>
      </c>
      <c r="K46" s="9"/>
      <c r="L46" s="9"/>
      <c r="M46" s="9"/>
      <c r="N46" s="9"/>
      <c r="O46" s="9"/>
      <c r="P46" s="9"/>
      <c r="Q46" s="9">
        <f t="shared" si="0"/>
        <v>0.9</v>
      </c>
    </row>
    <row r="47" spans="1:17">
      <c r="A47" s="9" t="s">
        <v>160</v>
      </c>
      <c r="B47" s="9" t="s">
        <v>63</v>
      </c>
      <c r="C47" s="9">
        <v>55</v>
      </c>
      <c r="D47" s="9" t="s">
        <v>100</v>
      </c>
      <c r="E47" s="9">
        <v>237</v>
      </c>
      <c r="F47" s="9" t="s">
        <v>63</v>
      </c>
      <c r="G47" s="9">
        <v>55</v>
      </c>
      <c r="H47" s="9" t="s">
        <v>101</v>
      </c>
      <c r="I47" s="9">
        <v>215</v>
      </c>
      <c r="J47" s="9">
        <v>41</v>
      </c>
      <c r="K47" s="9"/>
      <c r="L47" s="9"/>
      <c r="M47" s="9"/>
      <c r="N47" s="9"/>
      <c r="O47" s="9"/>
      <c r="P47" s="9"/>
      <c r="Q47" s="9">
        <f t="shared" si="0"/>
        <v>1.1000000000000001</v>
      </c>
    </row>
    <row r="48" spans="1:17">
      <c r="A48" s="9" t="s">
        <v>161</v>
      </c>
      <c r="B48" s="9" t="s">
        <v>63</v>
      </c>
      <c r="C48" s="9">
        <v>75</v>
      </c>
      <c r="D48" s="9" t="s">
        <v>100</v>
      </c>
      <c r="E48" s="9">
        <v>317</v>
      </c>
      <c r="F48" s="9" t="s">
        <v>63</v>
      </c>
      <c r="G48" s="9">
        <v>75</v>
      </c>
      <c r="H48" s="9" t="s">
        <v>101</v>
      </c>
      <c r="I48" s="9">
        <v>283</v>
      </c>
      <c r="J48" s="9">
        <v>72</v>
      </c>
      <c r="K48" s="9"/>
      <c r="L48" s="9"/>
      <c r="M48" s="9"/>
      <c r="N48" s="9"/>
      <c r="O48" s="9"/>
      <c r="P48" s="9"/>
      <c r="Q48" s="9">
        <f t="shared" si="0"/>
        <v>1.5</v>
      </c>
    </row>
    <row r="49" spans="1:17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1:17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1:17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1:17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1:17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1:17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</sheetData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70"/>
  <sheetViews>
    <sheetView workbookViewId="0">
      <selection activeCell="D11" sqref="D11"/>
    </sheetView>
  </sheetViews>
  <sheetFormatPr defaultColWidth="9.33203125" defaultRowHeight="13.2"/>
  <cols>
    <col min="1" max="1" width="14.6640625" style="1" customWidth="1"/>
    <col min="2" max="2" width="16.33203125" style="1" customWidth="1"/>
    <col min="3" max="3" width="16.77734375" style="1" customWidth="1"/>
    <col min="4" max="4" width="36.6640625" style="1" customWidth="1"/>
    <col min="5" max="16384" width="9.33203125" style="1"/>
  </cols>
  <sheetData>
    <row r="1" spans="1:5" ht="26.4">
      <c r="A1" s="2" t="s">
        <v>3</v>
      </c>
      <c r="B1" s="3" t="e">
        <f>#REF!</f>
        <v>#REF!</v>
      </c>
      <c r="C1" s="3" t="s">
        <v>265</v>
      </c>
      <c r="D1" s="3" t="s">
        <v>374</v>
      </c>
      <c r="E1" s="4" t="s">
        <v>263</v>
      </c>
    </row>
    <row r="2" spans="1:5">
      <c r="A2" s="2" t="s">
        <v>162</v>
      </c>
      <c r="B2" s="2">
        <v>4160</v>
      </c>
      <c r="C2" s="2">
        <v>56</v>
      </c>
      <c r="D2" s="2" t="s">
        <v>163</v>
      </c>
      <c r="E2" s="2" t="s">
        <v>164</v>
      </c>
    </row>
    <row r="3" spans="1:5">
      <c r="A3" s="2" t="s">
        <v>165</v>
      </c>
      <c r="B3" s="2">
        <v>4160</v>
      </c>
      <c r="C3" s="2">
        <v>63</v>
      </c>
      <c r="D3" s="2" t="s">
        <v>163</v>
      </c>
      <c r="E3" s="2" t="s">
        <v>166</v>
      </c>
    </row>
    <row r="4" spans="1:5">
      <c r="A4" s="2" t="s">
        <v>167</v>
      </c>
      <c r="B4" s="2">
        <v>4160</v>
      </c>
      <c r="C4" s="2">
        <v>72</v>
      </c>
      <c r="D4" s="2" t="s">
        <v>163</v>
      </c>
      <c r="E4" s="2" t="s">
        <v>168</v>
      </c>
    </row>
    <row r="5" spans="1:5">
      <c r="A5" s="2" t="s">
        <v>169</v>
      </c>
      <c r="B5" s="2">
        <v>4160</v>
      </c>
      <c r="C5" s="2">
        <v>80</v>
      </c>
      <c r="D5" s="2" t="s">
        <v>163</v>
      </c>
      <c r="E5" s="2" t="s">
        <v>170</v>
      </c>
    </row>
    <row r="6" spans="1:5">
      <c r="A6" s="2" t="s">
        <v>18</v>
      </c>
      <c r="B6" s="2">
        <v>4160</v>
      </c>
      <c r="C6" s="2">
        <v>90</v>
      </c>
      <c r="D6" s="2" t="s">
        <v>163</v>
      </c>
      <c r="E6" s="2" t="s">
        <v>171</v>
      </c>
    </row>
    <row r="7" spans="1:5">
      <c r="A7" s="2" t="s">
        <v>172</v>
      </c>
      <c r="B7" s="2">
        <v>4160</v>
      </c>
      <c r="C7" s="2">
        <v>100</v>
      </c>
      <c r="D7" s="2" t="s">
        <v>163</v>
      </c>
      <c r="E7" s="2" t="s">
        <v>173</v>
      </c>
    </row>
    <row r="8" spans="1:5">
      <c r="A8" s="2" t="s">
        <v>174</v>
      </c>
      <c r="B8" s="2">
        <v>4160</v>
      </c>
      <c r="C8" s="2">
        <v>110</v>
      </c>
      <c r="D8" s="2" t="s">
        <v>163</v>
      </c>
      <c r="E8" s="2" t="s">
        <v>175</v>
      </c>
    </row>
    <row r="9" spans="1:5">
      <c r="A9" s="2" t="s">
        <v>176</v>
      </c>
      <c r="B9" s="2">
        <v>4160</v>
      </c>
      <c r="C9" s="2">
        <v>125</v>
      </c>
      <c r="D9" s="2" t="s">
        <v>163</v>
      </c>
      <c r="E9" s="2" t="s">
        <v>177</v>
      </c>
    </row>
    <row r="10" spans="1:5">
      <c r="A10" s="2" t="s">
        <v>178</v>
      </c>
      <c r="B10" s="2">
        <v>4160</v>
      </c>
      <c r="C10" s="2">
        <v>145</v>
      </c>
      <c r="D10" s="2" t="s">
        <v>163</v>
      </c>
      <c r="E10" s="2" t="s">
        <v>179</v>
      </c>
    </row>
    <row r="11" spans="1:5">
      <c r="A11" s="2" t="s">
        <v>180</v>
      </c>
      <c r="B11" s="2">
        <v>4160</v>
      </c>
      <c r="C11" s="2">
        <v>162</v>
      </c>
      <c r="D11" s="2" t="s">
        <v>163</v>
      </c>
      <c r="E11" s="2" t="s">
        <v>181</v>
      </c>
    </row>
    <row r="12" spans="1:5">
      <c r="A12" s="2" t="s">
        <v>182</v>
      </c>
      <c r="B12" s="2">
        <v>4160</v>
      </c>
      <c r="C12" s="2">
        <v>180</v>
      </c>
      <c r="D12" s="2" t="s">
        <v>163</v>
      </c>
      <c r="E12" s="2" t="s">
        <v>183</v>
      </c>
    </row>
    <row r="13" spans="1:5">
      <c r="A13" s="2" t="s">
        <v>184</v>
      </c>
      <c r="B13" s="2">
        <v>4160</v>
      </c>
      <c r="C13" s="2">
        <v>223</v>
      </c>
      <c r="D13" s="2" t="s">
        <v>163</v>
      </c>
      <c r="E13" s="2" t="s">
        <v>185</v>
      </c>
    </row>
    <row r="14" spans="1:5">
      <c r="A14" s="2" t="s">
        <v>186</v>
      </c>
      <c r="B14" s="2">
        <v>4160</v>
      </c>
      <c r="C14" s="2">
        <v>285</v>
      </c>
      <c r="D14" s="2" t="s">
        <v>163</v>
      </c>
      <c r="E14" s="2" t="s">
        <v>187</v>
      </c>
    </row>
    <row r="15" spans="1:5">
      <c r="A15" s="2" t="s">
        <v>188</v>
      </c>
      <c r="B15" s="2">
        <v>4160</v>
      </c>
      <c r="C15" s="2">
        <v>445</v>
      </c>
      <c r="D15" s="2" t="s">
        <v>189</v>
      </c>
      <c r="E15" s="2" t="s">
        <v>190</v>
      </c>
    </row>
    <row r="16" spans="1:5">
      <c r="A16" s="2" t="s">
        <v>191</v>
      </c>
      <c r="B16" s="2">
        <v>3000</v>
      </c>
      <c r="C16" s="2">
        <v>78</v>
      </c>
      <c r="D16" s="2" t="s">
        <v>163</v>
      </c>
      <c r="E16" s="2" t="s">
        <v>164</v>
      </c>
    </row>
    <row r="17" spans="1:5">
      <c r="A17" s="2" t="s">
        <v>192</v>
      </c>
      <c r="B17" s="2">
        <v>3000</v>
      </c>
      <c r="C17" s="2">
        <v>88</v>
      </c>
      <c r="D17" s="2" t="s">
        <v>163</v>
      </c>
      <c r="E17" s="2" t="s">
        <v>166</v>
      </c>
    </row>
    <row r="18" spans="1:5">
      <c r="A18" s="2" t="s">
        <v>193</v>
      </c>
      <c r="B18" s="2">
        <v>3000</v>
      </c>
      <c r="C18" s="2">
        <v>100</v>
      </c>
      <c r="D18" s="2" t="s">
        <v>163</v>
      </c>
      <c r="E18" s="2" t="s">
        <v>168</v>
      </c>
    </row>
    <row r="19" spans="1:5">
      <c r="A19" s="2" t="s">
        <v>194</v>
      </c>
      <c r="B19" s="2">
        <v>3000</v>
      </c>
      <c r="C19" s="2">
        <v>112</v>
      </c>
      <c r="D19" s="2" t="s">
        <v>163</v>
      </c>
      <c r="E19" s="2" t="s">
        <v>170</v>
      </c>
    </row>
    <row r="20" spans="1:5">
      <c r="A20" s="2" t="s">
        <v>195</v>
      </c>
      <c r="B20" s="2">
        <v>3000</v>
      </c>
      <c r="C20" s="2">
        <v>125</v>
      </c>
      <c r="D20" s="2" t="s">
        <v>163</v>
      </c>
      <c r="E20" s="2" t="s">
        <v>171</v>
      </c>
    </row>
    <row r="21" spans="1:5">
      <c r="A21" s="2" t="s">
        <v>196</v>
      </c>
      <c r="B21" s="2">
        <v>3000</v>
      </c>
      <c r="C21" s="2">
        <v>140</v>
      </c>
      <c r="D21" s="2" t="s">
        <v>163</v>
      </c>
      <c r="E21" s="2" t="s">
        <v>173</v>
      </c>
    </row>
    <row r="22" spans="1:5">
      <c r="A22" s="2" t="s">
        <v>197</v>
      </c>
      <c r="B22" s="2">
        <v>3000</v>
      </c>
      <c r="C22" s="2">
        <v>150</v>
      </c>
      <c r="D22" s="2" t="s">
        <v>163</v>
      </c>
      <c r="E22" s="2" t="s">
        <v>175</v>
      </c>
    </row>
    <row r="23" spans="1:5">
      <c r="A23" s="2" t="s">
        <v>198</v>
      </c>
      <c r="B23" s="2">
        <v>3000</v>
      </c>
      <c r="C23" s="2">
        <v>175</v>
      </c>
      <c r="D23" s="2" t="s">
        <v>163</v>
      </c>
      <c r="E23" s="2" t="s">
        <v>177</v>
      </c>
    </row>
    <row r="24" spans="1:5">
      <c r="A24" s="2" t="s">
        <v>199</v>
      </c>
      <c r="B24" s="2">
        <v>3000</v>
      </c>
      <c r="C24" s="2">
        <v>200</v>
      </c>
      <c r="D24" s="2" t="s">
        <v>163</v>
      </c>
      <c r="E24" s="2" t="s">
        <v>179</v>
      </c>
    </row>
    <row r="25" spans="1:5">
      <c r="A25" s="2" t="s">
        <v>200</v>
      </c>
      <c r="B25" s="2">
        <v>3000</v>
      </c>
      <c r="C25" s="2">
        <v>225</v>
      </c>
      <c r="D25" s="2" t="s">
        <v>163</v>
      </c>
      <c r="E25" s="2" t="s">
        <v>181</v>
      </c>
    </row>
    <row r="26" spans="1:5">
      <c r="A26" s="2" t="s">
        <v>201</v>
      </c>
      <c r="B26" s="2">
        <v>3000</v>
      </c>
      <c r="C26" s="2">
        <v>250</v>
      </c>
      <c r="D26" s="2" t="s">
        <v>163</v>
      </c>
      <c r="E26" s="2" t="s">
        <v>183</v>
      </c>
    </row>
    <row r="27" spans="1:5">
      <c r="A27" s="2" t="s">
        <v>202</v>
      </c>
      <c r="B27" s="2">
        <v>3000</v>
      </c>
      <c r="C27" s="2">
        <v>310</v>
      </c>
      <c r="D27" s="2" t="s">
        <v>163</v>
      </c>
      <c r="E27" s="2" t="s">
        <v>185</v>
      </c>
    </row>
    <row r="28" spans="1:5">
      <c r="A28" s="2" t="s">
        <v>203</v>
      </c>
      <c r="B28" s="2">
        <v>3000</v>
      </c>
      <c r="C28" s="2">
        <v>400</v>
      </c>
      <c r="D28" s="2" t="s">
        <v>189</v>
      </c>
      <c r="E28" s="2" t="s">
        <v>187</v>
      </c>
    </row>
    <row r="29" spans="1:5">
      <c r="A29" s="2" t="s">
        <v>204</v>
      </c>
      <c r="B29" s="2">
        <v>3000</v>
      </c>
      <c r="C29" s="2" t="s">
        <v>205</v>
      </c>
      <c r="D29" s="2" t="s">
        <v>206</v>
      </c>
      <c r="E29" s="2" t="s">
        <v>190</v>
      </c>
    </row>
    <row r="30" spans="1:5">
      <c r="A30" s="2" t="s">
        <v>207</v>
      </c>
      <c r="B30" s="2">
        <v>6000</v>
      </c>
      <c r="C30" s="2">
        <v>37</v>
      </c>
      <c r="D30" s="2" t="s">
        <v>163</v>
      </c>
      <c r="E30" s="2" t="s">
        <v>164</v>
      </c>
    </row>
    <row r="31" spans="1:5">
      <c r="A31" s="2" t="s">
        <v>208</v>
      </c>
      <c r="B31" s="2">
        <v>6000</v>
      </c>
      <c r="C31" s="2">
        <v>42</v>
      </c>
      <c r="D31" s="2" t="s">
        <v>163</v>
      </c>
      <c r="E31" s="2" t="s">
        <v>166</v>
      </c>
    </row>
    <row r="32" spans="1:5">
      <c r="A32" s="2" t="s">
        <v>209</v>
      </c>
      <c r="B32" s="2">
        <v>6000</v>
      </c>
      <c r="C32" s="2">
        <v>50</v>
      </c>
      <c r="D32" s="2" t="s">
        <v>163</v>
      </c>
      <c r="E32" s="2" t="s">
        <v>210</v>
      </c>
    </row>
    <row r="33" spans="1:5">
      <c r="A33" s="2" t="s">
        <v>211</v>
      </c>
      <c r="B33" s="2">
        <v>6000</v>
      </c>
      <c r="C33" s="2">
        <v>54</v>
      </c>
      <c r="D33" s="2" t="s">
        <v>163</v>
      </c>
      <c r="E33" s="2" t="s">
        <v>170</v>
      </c>
    </row>
    <row r="34" spans="1:5">
      <c r="A34" s="2" t="s">
        <v>212</v>
      </c>
      <c r="B34" s="2">
        <v>6000</v>
      </c>
      <c r="C34" s="2">
        <v>60</v>
      </c>
      <c r="D34" s="2" t="s">
        <v>163</v>
      </c>
      <c r="E34" s="2" t="s">
        <v>171</v>
      </c>
    </row>
    <row r="35" spans="1:5">
      <c r="A35" s="2" t="s">
        <v>213</v>
      </c>
      <c r="B35" s="2">
        <v>6000</v>
      </c>
      <c r="C35" s="2">
        <v>65</v>
      </c>
      <c r="D35" s="2" t="s">
        <v>163</v>
      </c>
      <c r="E35" s="2" t="s">
        <v>173</v>
      </c>
    </row>
    <row r="36" spans="1:5">
      <c r="A36" s="2" t="s">
        <v>214</v>
      </c>
      <c r="B36" s="2">
        <v>6000</v>
      </c>
      <c r="C36" s="2">
        <v>75</v>
      </c>
      <c r="D36" s="2" t="s">
        <v>163</v>
      </c>
      <c r="E36" s="2" t="s">
        <v>175</v>
      </c>
    </row>
    <row r="37" spans="1:5">
      <c r="A37" s="2" t="s">
        <v>215</v>
      </c>
      <c r="B37" s="2">
        <v>6000</v>
      </c>
      <c r="C37" s="2">
        <v>85</v>
      </c>
      <c r="D37" s="2" t="s">
        <v>163</v>
      </c>
      <c r="E37" s="2" t="s">
        <v>177</v>
      </c>
    </row>
    <row r="38" spans="1:5">
      <c r="A38" s="2" t="s">
        <v>216</v>
      </c>
      <c r="B38" s="2">
        <v>6000</v>
      </c>
      <c r="C38" s="2">
        <v>95</v>
      </c>
      <c r="D38" s="2" t="s">
        <v>163</v>
      </c>
      <c r="E38" s="2" t="s">
        <v>179</v>
      </c>
    </row>
    <row r="39" spans="1:5">
      <c r="A39" s="2" t="s">
        <v>217</v>
      </c>
      <c r="B39" s="2">
        <v>6000</v>
      </c>
      <c r="C39" s="2">
        <v>105</v>
      </c>
      <c r="D39" s="2" t="s">
        <v>163</v>
      </c>
      <c r="E39" s="2" t="s">
        <v>181</v>
      </c>
    </row>
    <row r="40" spans="1:5">
      <c r="A40" s="2" t="s">
        <v>218</v>
      </c>
      <c r="B40" s="2">
        <v>6000</v>
      </c>
      <c r="C40" s="2">
        <v>120</v>
      </c>
      <c r="D40" s="2" t="s">
        <v>163</v>
      </c>
      <c r="E40" s="2" t="s">
        <v>183</v>
      </c>
    </row>
    <row r="41" spans="1:5">
      <c r="A41" s="2" t="s">
        <v>219</v>
      </c>
      <c r="B41" s="2">
        <v>6000</v>
      </c>
      <c r="C41" s="2">
        <v>150</v>
      </c>
      <c r="D41" s="2" t="s">
        <v>163</v>
      </c>
      <c r="E41" s="2" t="s">
        <v>185</v>
      </c>
    </row>
    <row r="42" spans="1:5">
      <c r="A42" s="2" t="s">
        <v>220</v>
      </c>
      <c r="B42" s="2">
        <v>6000</v>
      </c>
      <c r="C42" s="2">
        <v>200</v>
      </c>
      <c r="D42" s="2" t="s">
        <v>163</v>
      </c>
      <c r="E42" s="2" t="s">
        <v>187</v>
      </c>
    </row>
    <row r="43" spans="1:5">
      <c r="A43" s="2" t="s">
        <v>221</v>
      </c>
      <c r="B43" s="2">
        <v>6000</v>
      </c>
      <c r="C43" s="2">
        <v>300</v>
      </c>
      <c r="D43" s="2" t="s">
        <v>189</v>
      </c>
      <c r="E43" s="2" t="s">
        <v>190</v>
      </c>
    </row>
    <row r="44" spans="1:5">
      <c r="A44" s="2" t="s">
        <v>222</v>
      </c>
      <c r="B44" s="2">
        <v>6000</v>
      </c>
      <c r="C44" s="2">
        <v>400</v>
      </c>
      <c r="D44" s="2" t="s">
        <v>189</v>
      </c>
      <c r="E44" s="2" t="s">
        <v>223</v>
      </c>
    </row>
    <row r="45" spans="1:5">
      <c r="A45" s="2" t="s">
        <v>224</v>
      </c>
      <c r="B45" s="2">
        <v>6000</v>
      </c>
      <c r="C45" s="2">
        <v>500</v>
      </c>
      <c r="D45" s="2" t="s">
        <v>189</v>
      </c>
      <c r="E45" s="2" t="s">
        <v>225</v>
      </c>
    </row>
    <row r="46" spans="1:5">
      <c r="A46" s="2" t="s">
        <v>226</v>
      </c>
      <c r="B46" s="2">
        <v>6000</v>
      </c>
      <c r="C46" s="2" t="s">
        <v>205</v>
      </c>
      <c r="D46" s="2" t="s">
        <v>206</v>
      </c>
      <c r="E46" s="2" t="s">
        <v>227</v>
      </c>
    </row>
    <row r="47" spans="1:5">
      <c r="A47" s="2" t="s">
        <v>228</v>
      </c>
      <c r="B47" s="2">
        <v>10000</v>
      </c>
      <c r="C47" s="2">
        <v>22</v>
      </c>
      <c r="D47" s="2" t="s">
        <v>163</v>
      </c>
      <c r="E47" s="2" t="s">
        <v>164</v>
      </c>
    </row>
    <row r="48" spans="1:5">
      <c r="A48" s="2" t="s">
        <v>229</v>
      </c>
      <c r="B48" s="2">
        <v>10000</v>
      </c>
      <c r="C48" s="2">
        <v>25</v>
      </c>
      <c r="D48" s="2" t="s">
        <v>163</v>
      </c>
      <c r="E48" s="2" t="s">
        <v>166</v>
      </c>
    </row>
    <row r="49" spans="1:5">
      <c r="A49" s="2" t="s">
        <v>230</v>
      </c>
      <c r="B49" s="2">
        <v>10000</v>
      </c>
      <c r="C49" s="2">
        <v>30</v>
      </c>
      <c r="D49" s="2" t="s">
        <v>163</v>
      </c>
      <c r="E49" s="2" t="s">
        <v>210</v>
      </c>
    </row>
    <row r="50" spans="1:5">
      <c r="A50" s="2" t="s">
        <v>231</v>
      </c>
      <c r="B50" s="2">
        <v>10000</v>
      </c>
      <c r="C50" s="2">
        <v>32</v>
      </c>
      <c r="D50" s="2" t="s">
        <v>163</v>
      </c>
      <c r="E50" s="2" t="s">
        <v>170</v>
      </c>
    </row>
    <row r="51" spans="1:5">
      <c r="A51" s="2" t="s">
        <v>232</v>
      </c>
      <c r="B51" s="2">
        <v>10000</v>
      </c>
      <c r="C51" s="2">
        <v>36</v>
      </c>
      <c r="D51" s="2" t="s">
        <v>163</v>
      </c>
      <c r="E51" s="2" t="s">
        <v>171</v>
      </c>
    </row>
    <row r="52" spans="1:5">
      <c r="A52" s="2" t="s">
        <v>233</v>
      </c>
      <c r="B52" s="2">
        <v>10000</v>
      </c>
      <c r="C52" s="2">
        <v>40</v>
      </c>
      <c r="D52" s="2" t="s">
        <v>163</v>
      </c>
      <c r="E52" s="2" t="s">
        <v>173</v>
      </c>
    </row>
    <row r="53" spans="1:5">
      <c r="A53" s="2" t="s">
        <v>234</v>
      </c>
      <c r="B53" s="2">
        <v>10000</v>
      </c>
      <c r="C53" s="2">
        <v>45</v>
      </c>
      <c r="D53" s="2" t="s">
        <v>163</v>
      </c>
      <c r="E53" s="2" t="s">
        <v>175</v>
      </c>
    </row>
    <row r="54" spans="1:5">
      <c r="A54" s="2" t="s">
        <v>235</v>
      </c>
      <c r="B54" s="2">
        <v>10000</v>
      </c>
      <c r="C54" s="2">
        <v>50</v>
      </c>
      <c r="D54" s="2" t="s">
        <v>163</v>
      </c>
      <c r="E54" s="2" t="s">
        <v>177</v>
      </c>
    </row>
    <row r="55" spans="1:5">
      <c r="A55" s="2" t="s">
        <v>236</v>
      </c>
      <c r="B55" s="2">
        <v>10000</v>
      </c>
      <c r="C55" s="2">
        <v>60</v>
      </c>
      <c r="D55" s="2" t="s">
        <v>163</v>
      </c>
      <c r="E55" s="2" t="s">
        <v>179</v>
      </c>
    </row>
    <row r="56" spans="1:5">
      <c r="A56" s="2" t="s">
        <v>237</v>
      </c>
      <c r="B56" s="2">
        <v>10000</v>
      </c>
      <c r="C56" s="2">
        <v>68</v>
      </c>
      <c r="D56" s="2" t="s">
        <v>163</v>
      </c>
      <c r="E56" s="2" t="s">
        <v>181</v>
      </c>
    </row>
    <row r="57" spans="1:5">
      <c r="A57" s="2" t="s">
        <v>238</v>
      </c>
      <c r="B57" s="2">
        <v>10000</v>
      </c>
      <c r="C57" s="2">
        <v>75</v>
      </c>
      <c r="D57" s="2" t="s">
        <v>163</v>
      </c>
      <c r="E57" s="2" t="s">
        <v>183</v>
      </c>
    </row>
    <row r="58" spans="1:5">
      <c r="A58" s="2" t="s">
        <v>239</v>
      </c>
      <c r="B58" s="2">
        <v>10000</v>
      </c>
      <c r="C58" s="2">
        <v>90</v>
      </c>
      <c r="D58" s="2" t="s">
        <v>163</v>
      </c>
      <c r="E58" s="2" t="s">
        <v>185</v>
      </c>
    </row>
    <row r="59" spans="1:5">
      <c r="A59" s="2" t="s">
        <v>240</v>
      </c>
      <c r="B59" s="2">
        <v>10000</v>
      </c>
      <c r="C59" s="2">
        <v>110</v>
      </c>
      <c r="D59" s="2" t="s">
        <v>163</v>
      </c>
      <c r="E59" s="2" t="s">
        <v>187</v>
      </c>
    </row>
    <row r="60" spans="1:5">
      <c r="A60" s="2" t="s">
        <v>241</v>
      </c>
      <c r="B60" s="2">
        <v>10000</v>
      </c>
      <c r="C60" s="2">
        <v>130</v>
      </c>
      <c r="D60" s="2" t="s">
        <v>163</v>
      </c>
      <c r="E60" s="2" t="s">
        <v>242</v>
      </c>
    </row>
    <row r="61" spans="1:5">
      <c r="A61" s="2" t="s">
        <v>243</v>
      </c>
      <c r="B61" s="2">
        <v>10000</v>
      </c>
      <c r="C61" s="2">
        <v>160</v>
      </c>
      <c r="D61" s="2" t="s">
        <v>163</v>
      </c>
      <c r="E61" s="2" t="s">
        <v>244</v>
      </c>
    </row>
    <row r="62" spans="1:5">
      <c r="A62" s="2" t="s">
        <v>245</v>
      </c>
      <c r="B62" s="2">
        <v>10000</v>
      </c>
      <c r="C62" s="2">
        <v>180</v>
      </c>
      <c r="D62" s="2" t="s">
        <v>163</v>
      </c>
      <c r="E62" s="2" t="s">
        <v>190</v>
      </c>
    </row>
    <row r="63" spans="1:5">
      <c r="A63" s="2" t="s">
        <v>246</v>
      </c>
      <c r="B63" s="2">
        <v>10000</v>
      </c>
      <c r="C63" s="2">
        <v>200</v>
      </c>
      <c r="D63" s="2" t="s">
        <v>163</v>
      </c>
      <c r="E63" s="2" t="s">
        <v>227</v>
      </c>
    </row>
    <row r="64" spans="1:5">
      <c r="A64" s="2" t="s">
        <v>247</v>
      </c>
      <c r="B64" s="2">
        <v>10000</v>
      </c>
      <c r="C64" s="2">
        <v>250</v>
      </c>
      <c r="D64" s="2" t="s">
        <v>163</v>
      </c>
      <c r="E64" s="2" t="s">
        <v>248</v>
      </c>
    </row>
    <row r="65" spans="1:5">
      <c r="A65" s="2" t="s">
        <v>249</v>
      </c>
      <c r="B65" s="2">
        <v>10000</v>
      </c>
      <c r="C65" s="2">
        <v>280</v>
      </c>
      <c r="D65" s="2" t="s">
        <v>163</v>
      </c>
      <c r="E65" s="2" t="s">
        <v>250</v>
      </c>
    </row>
    <row r="66" spans="1:5">
      <c r="A66" s="2" t="s">
        <v>251</v>
      </c>
      <c r="B66" s="2">
        <v>10000</v>
      </c>
      <c r="C66" s="2">
        <v>320</v>
      </c>
      <c r="D66" s="2" t="s">
        <v>163</v>
      </c>
      <c r="E66" s="2" t="s">
        <v>252</v>
      </c>
    </row>
    <row r="67" spans="1:5">
      <c r="A67" s="2" t="s">
        <v>253</v>
      </c>
      <c r="B67" s="2">
        <v>10000</v>
      </c>
      <c r="C67" s="2">
        <v>400</v>
      </c>
      <c r="D67" s="2" t="s">
        <v>189</v>
      </c>
      <c r="E67" s="2" t="s">
        <v>254</v>
      </c>
    </row>
    <row r="68" spans="1:5">
      <c r="A68" s="2" t="s">
        <v>255</v>
      </c>
      <c r="B68" s="2">
        <v>10000</v>
      </c>
      <c r="C68" s="2">
        <v>430</v>
      </c>
      <c r="D68" s="2" t="s">
        <v>189</v>
      </c>
      <c r="E68" s="2" t="s">
        <v>256</v>
      </c>
    </row>
    <row r="69" spans="1:5">
      <c r="A69" s="2" t="s">
        <v>257</v>
      </c>
      <c r="B69" s="2">
        <v>10000</v>
      </c>
      <c r="C69" s="2">
        <v>500</v>
      </c>
      <c r="D69" s="2" t="s">
        <v>189</v>
      </c>
      <c r="E69" s="2" t="s">
        <v>258</v>
      </c>
    </row>
    <row r="70" spans="1:5">
      <c r="A70" s="2" t="s">
        <v>259</v>
      </c>
      <c r="B70" s="2">
        <v>10000</v>
      </c>
      <c r="C70" s="2" t="s">
        <v>205</v>
      </c>
      <c r="D70" s="2" t="s">
        <v>206</v>
      </c>
      <c r="E70" s="2" t="s">
        <v>260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content</vt:lpstr>
      <vt:lpstr>PDES-IP65</vt:lpstr>
      <vt:lpstr>PDES-IP20</vt:lpstr>
      <vt:lpstr>1212</vt:lpstr>
      <vt:lpstr>PDES-IP20 DS</vt:lpstr>
      <vt:lpstr>PDES-IP65 DS</vt:lpstr>
      <vt:lpstr>HV-SS 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2021-06-03T09:47:00Z</dcterms:created>
  <dcterms:modified xsi:type="dcterms:W3CDTF">2022-04-14T07:39:28Z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99A533CFDD294E3EAEC74C15DEF2B30F</vt:lpwstr>
  </property>
  <property fmtid="{D5CDD505-2E9C-101B-9397-08002B2CF9AE}" pid="3" name="KSOProductBuildVer">
    <vt:lpwstr>2052-3.8.0.6081</vt:lpwstr>
  </property>
</Properties>
</file>